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ontrollo Maturazione\Maturità tecnologica\Consorzio\MT Consorzio 2024\"/>
    </mc:Choice>
  </mc:AlternateContent>
  <xr:revisionPtr revIDLastSave="0" documentId="13_ncr:1_{164CACD1-8F30-44B7-9A99-CE80DEFEECF4}" xr6:coauthVersionLast="47" xr6:coauthVersionMax="47" xr10:uidLastSave="{00000000-0000-0000-0000-000000000000}"/>
  <bookViews>
    <workbookView xWindow="-108" yWindow="-108" windowWidth="23256" windowHeight="12576" tabRatio="982" firstSheet="1" activeTab="15" xr2:uid="{00000000-000D-0000-FFFF-FFFF00000000}"/>
  </bookViews>
  <sheets>
    <sheet name="CHARDONNAY" sheetId="4" r:id="rId1"/>
    <sheet name="SAUVIGNON" sheetId="7" r:id="rId2"/>
    <sheet name="FAVORITA" sheetId="6" r:id="rId3"/>
    <sheet name="ARNEIS" sheetId="5" r:id="rId4"/>
    <sheet name="Foglio1" sheetId="20" state="hidden" r:id="rId5"/>
    <sheet name="Foglio2" sheetId="21" state="hidden" r:id="rId6"/>
    <sheet name="Foglio3" sheetId="22" state="hidden" r:id="rId7"/>
    <sheet name="NASCETTA" sheetId="10" r:id="rId8"/>
    <sheet name="PINOT NERO" sheetId="8" r:id="rId9"/>
    <sheet name="DOLCETTO" sheetId="19" r:id="rId10"/>
    <sheet name="PELAVERGA" sheetId="12" r:id="rId11"/>
    <sheet name="FREISA" sheetId="13" r:id="rId12"/>
    <sheet name="BARBERA" sheetId="14" r:id="rId13"/>
    <sheet name="ROERO" sheetId="15" r:id="rId14"/>
    <sheet name="NEBBIOLO D'ALBA" sheetId="16" r:id="rId15"/>
    <sheet name="BARBARESCO" sheetId="17" r:id="rId16"/>
    <sheet name="BAROLO" sheetId="18" r:id="rId17"/>
  </sheets>
  <definedNames>
    <definedName name="_xlnm.Print_Area" localSheetId="3">ARNEIS!$A$1:$AB$20</definedName>
    <definedName name="_xlnm.Print_Area" localSheetId="15">BARBARESCO!$A$1:$AB$18</definedName>
    <definedName name="_xlnm.Print_Area" localSheetId="12">BARBERA!$A$1:$AB$16</definedName>
    <definedName name="_xlnm.Print_Area" localSheetId="16">BAROLO!$A$1:$AB$26</definedName>
    <definedName name="_xlnm.Print_Area" localSheetId="0">CHARDONNAY!$A$1:$AA$14</definedName>
    <definedName name="_xlnm.Print_Area" localSheetId="9">DOLCETTO!$A$1:$W$25</definedName>
    <definedName name="_xlnm.Print_Area" localSheetId="2">FAVORITA!$A$1:$W$12</definedName>
    <definedName name="_xlnm.Print_Area" localSheetId="11">FREISA!$A$1:$AB$12</definedName>
    <definedName name="_xlnm.Print_Area" localSheetId="7">NASCETTA!$A$1:$AB$12</definedName>
    <definedName name="_xlnm.Print_Area" localSheetId="14">'NEBBIOLO D''ALBA'!$A$1:$AA$12</definedName>
    <definedName name="_xlnm.Print_Area" localSheetId="8">'PINOT NERO'!$A$1:$R$13</definedName>
    <definedName name="_xlnm.Print_Area" localSheetId="13">ROERO!$A$1:$AA$15</definedName>
    <definedName name="_xlnm.Print_Area" localSheetId="1">SAUVIGNON!$A$1:$AB$12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8" l="1"/>
  <c r="L15" i="18"/>
  <c r="L16" i="18"/>
  <c r="L17" i="18"/>
  <c r="L18" i="18"/>
  <c r="L19" i="18"/>
  <c r="L20" i="18"/>
  <c r="L13" i="18"/>
  <c r="L12" i="18"/>
  <c r="L11" i="18"/>
  <c r="K11" i="18"/>
  <c r="L10" i="18"/>
  <c r="L14" i="17"/>
  <c r="M14" i="14"/>
  <c r="L13" i="17"/>
  <c r="L17" i="17"/>
  <c r="L16" i="17"/>
  <c r="L15" i="17"/>
  <c r="L12" i="17"/>
  <c r="L10" i="17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0" i="18"/>
  <c r="K11" i="16"/>
  <c r="K15" i="17"/>
  <c r="L15" i="14"/>
  <c r="L10" i="14"/>
  <c r="K14" i="17"/>
  <c r="K13" i="17"/>
  <c r="K12" i="17"/>
  <c r="K10" i="17"/>
  <c r="K10" i="16"/>
  <c r="L14" i="14"/>
  <c r="L13" i="14"/>
  <c r="L12" i="14"/>
  <c r="L11" i="14"/>
  <c r="L16" i="14" s="1"/>
  <c r="K11" i="13"/>
  <c r="J15" i="17"/>
  <c r="J11" i="16"/>
  <c r="J24" i="18"/>
  <c r="J22" i="18"/>
  <c r="J18" i="18"/>
  <c r="J16" i="18"/>
  <c r="J15" i="18"/>
  <c r="J13" i="18"/>
  <c r="J10" i="16"/>
  <c r="J23" i="18"/>
  <c r="J19" i="18"/>
  <c r="J17" i="18"/>
  <c r="J12" i="18"/>
  <c r="J10" i="18"/>
  <c r="J11" i="18"/>
  <c r="I13" i="15"/>
  <c r="J13" i="15"/>
  <c r="I14" i="15"/>
  <c r="J14" i="15"/>
  <c r="J12" i="15"/>
  <c r="J17" i="17"/>
  <c r="J16" i="17"/>
  <c r="J12" i="17"/>
  <c r="J10" i="17"/>
  <c r="I24" i="18"/>
  <c r="J11" i="13"/>
  <c r="K16" i="14"/>
  <c r="K15" i="14"/>
  <c r="K14" i="14"/>
  <c r="K13" i="14"/>
  <c r="K12" i="14"/>
  <c r="K11" i="14"/>
  <c r="K10" i="14"/>
  <c r="H11" i="12"/>
  <c r="I11" i="12"/>
  <c r="I10" i="12"/>
  <c r="I11" i="15"/>
  <c r="I12" i="15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10" i="17"/>
  <c r="I11" i="17"/>
  <c r="I12" i="17"/>
  <c r="J22" i="19"/>
  <c r="J21" i="19"/>
  <c r="V19" i="19"/>
  <c r="R19" i="19"/>
  <c r="N19" i="19"/>
  <c r="F19" i="19"/>
  <c r="J18" i="19"/>
  <c r="J19" i="19" s="1"/>
  <c r="J17" i="19"/>
  <c r="V16" i="19"/>
  <c r="R16" i="19"/>
  <c r="N16" i="19"/>
  <c r="F16" i="19"/>
  <c r="J15" i="19"/>
  <c r="J14" i="19"/>
  <c r="J13" i="19"/>
  <c r="J12" i="19"/>
  <c r="J9" i="19"/>
  <c r="J15" i="14"/>
  <c r="J14" i="14"/>
  <c r="J13" i="14"/>
  <c r="J12" i="14"/>
  <c r="J11" i="14"/>
  <c r="J10" i="14"/>
  <c r="J16" i="14" s="1"/>
  <c r="J13" i="4"/>
  <c r="K13" i="4"/>
  <c r="K12" i="4"/>
  <c r="J11" i="10"/>
  <c r="K11" i="10"/>
  <c r="K10" i="10"/>
  <c r="J19" i="5"/>
  <c r="K19" i="5"/>
  <c r="K18" i="5"/>
  <c r="K11" i="7"/>
  <c r="L11" i="7"/>
  <c r="L10" i="7"/>
  <c r="J11" i="5"/>
  <c r="K11" i="5"/>
  <c r="J12" i="5"/>
  <c r="K12" i="5"/>
  <c r="J13" i="5"/>
  <c r="K13" i="5"/>
  <c r="J14" i="5"/>
  <c r="K14" i="5"/>
  <c r="J15" i="5"/>
  <c r="K15" i="5"/>
  <c r="J16" i="5"/>
  <c r="K16" i="5"/>
  <c r="K10" i="5"/>
  <c r="I11" i="6"/>
  <c r="J11" i="6"/>
  <c r="J10" i="6"/>
  <c r="I10" i="14"/>
  <c r="F12" i="6"/>
  <c r="AA20" i="5"/>
  <c r="AB20" i="5"/>
  <c r="V20" i="5"/>
  <c r="W20" i="5"/>
  <c r="Q20" i="5"/>
  <c r="R20" i="5"/>
  <c r="L20" i="5"/>
  <c r="M20" i="5"/>
  <c r="G20" i="5"/>
  <c r="H20" i="5"/>
  <c r="Q16" i="19"/>
  <c r="Q19" i="19"/>
  <c r="E19" i="19"/>
  <c r="E16" i="19"/>
  <c r="I22" i="19"/>
  <c r="I20" i="19"/>
  <c r="H18" i="19"/>
  <c r="I18" i="19"/>
  <c r="I17" i="19"/>
  <c r="I19" i="19" s="1"/>
  <c r="U16" i="19"/>
  <c r="U19" i="19"/>
  <c r="M19" i="19"/>
  <c r="M16" i="19"/>
  <c r="I15" i="19"/>
  <c r="R13" i="8"/>
  <c r="O13" i="8"/>
  <c r="L13" i="8"/>
  <c r="F13" i="8"/>
  <c r="J16" i="19" l="1"/>
  <c r="J18" i="5"/>
  <c r="J10" i="5"/>
  <c r="I11" i="19"/>
  <c r="I12" i="19"/>
  <c r="I13" i="19"/>
  <c r="I14" i="19"/>
  <c r="I9" i="19"/>
  <c r="H9" i="19"/>
  <c r="I10" i="19"/>
  <c r="I11" i="8"/>
  <c r="I10" i="6"/>
  <c r="I21" i="19"/>
  <c r="K10" i="7"/>
  <c r="I12" i="8"/>
  <c r="Y17" i="5"/>
  <c r="Z17" i="5"/>
  <c r="AA17" i="5"/>
  <c r="AB17" i="5"/>
  <c r="T17" i="5"/>
  <c r="U17" i="5"/>
  <c r="V17" i="5"/>
  <c r="W17" i="5"/>
  <c r="O17" i="5"/>
  <c r="P17" i="5"/>
  <c r="Q17" i="5"/>
  <c r="R17" i="5"/>
  <c r="K17" i="5"/>
  <c r="L17" i="5"/>
  <c r="M17" i="5"/>
  <c r="H17" i="5"/>
  <c r="G17" i="5"/>
  <c r="L12" i="7"/>
  <c r="M12" i="7"/>
  <c r="J10" i="10"/>
  <c r="J10" i="4"/>
  <c r="J11" i="4"/>
  <c r="J12" i="4"/>
  <c r="J9" i="4"/>
  <c r="I14" i="17"/>
  <c r="I15" i="17"/>
  <c r="I16" i="17"/>
  <c r="I17" i="17"/>
  <c r="L19" i="19"/>
  <c r="P19" i="19"/>
  <c r="T19" i="19"/>
  <c r="T16" i="19"/>
  <c r="P16" i="19"/>
  <c r="L16" i="19"/>
  <c r="D19" i="19"/>
  <c r="D16" i="19"/>
  <c r="K12" i="7" l="1"/>
  <c r="I16" i="19"/>
  <c r="I13" i="8"/>
  <c r="J17" i="5"/>
  <c r="H12" i="19"/>
  <c r="H10" i="19"/>
  <c r="I18" i="5"/>
  <c r="I14" i="5"/>
  <c r="H10" i="4"/>
  <c r="I10" i="4"/>
  <c r="H11" i="4"/>
  <c r="I11" i="4"/>
  <c r="H12" i="4"/>
  <c r="I12" i="4"/>
  <c r="H13" i="4"/>
  <c r="I13" i="4"/>
  <c r="I9" i="4"/>
  <c r="Q13" i="8"/>
  <c r="N13" i="8"/>
  <c r="K13" i="8"/>
  <c r="E13" i="8"/>
  <c r="H12" i="8"/>
  <c r="H11" i="8"/>
  <c r="H13" i="8" l="1"/>
  <c r="I11" i="7"/>
  <c r="J11" i="7"/>
  <c r="J10" i="7"/>
  <c r="D17" i="5"/>
  <c r="F17" i="5"/>
  <c r="E17" i="5"/>
  <c r="N17" i="5"/>
  <c r="G11" i="8"/>
  <c r="H9" i="4"/>
  <c r="G10" i="8"/>
  <c r="Z12" i="7"/>
  <c r="AA12" i="7"/>
  <c r="AB12" i="7"/>
  <c r="U12" i="7"/>
  <c r="V12" i="7"/>
  <c r="W12" i="7"/>
  <c r="P12" i="7"/>
  <c r="Q12" i="7"/>
  <c r="R12" i="7"/>
  <c r="F12" i="7"/>
  <c r="G12" i="7"/>
  <c r="H12" i="7"/>
  <c r="H16" i="14"/>
  <c r="AB16" i="14"/>
  <c r="W16" i="14"/>
  <c r="R16" i="14"/>
  <c r="W23" i="19"/>
  <c r="S23" i="19"/>
  <c r="O23" i="19"/>
  <c r="G23" i="19"/>
  <c r="I10" i="7"/>
  <c r="N12" i="7"/>
  <c r="Y14" i="4"/>
  <c r="T14" i="4"/>
  <c r="O14" i="4"/>
  <c r="E14" i="4"/>
  <c r="J12" i="7" l="1"/>
  <c r="AB18" i="17"/>
  <c r="W18" i="17"/>
  <c r="R18" i="17"/>
  <c r="H18" i="17"/>
  <c r="AB26" i="18"/>
  <c r="W26" i="18"/>
  <c r="R26" i="18"/>
  <c r="H26" i="18"/>
  <c r="Q15" i="15"/>
  <c r="G15" i="15"/>
  <c r="Z15" i="15"/>
  <c r="AA15" i="15"/>
  <c r="U15" i="15"/>
  <c r="V15" i="15"/>
  <c r="P15" i="15"/>
  <c r="F15" i="15"/>
  <c r="AA12" i="16"/>
  <c r="V12" i="16"/>
  <c r="Q12" i="16"/>
  <c r="G12" i="16"/>
  <c r="AB12" i="13"/>
  <c r="W12" i="13"/>
  <c r="R12" i="13"/>
  <c r="H12" i="13"/>
  <c r="M12" i="13" l="1"/>
  <c r="M18" i="17"/>
  <c r="L15" i="15"/>
  <c r="M26" i="18"/>
  <c r="L12" i="16"/>
  <c r="AA26" i="18"/>
  <c r="Y26" i="18"/>
  <c r="V26" i="18"/>
  <c r="Q26" i="18"/>
  <c r="G26" i="18"/>
  <c r="AA18" i="17"/>
  <c r="V18" i="17"/>
  <c r="Q18" i="17"/>
  <c r="G18" i="17"/>
  <c r="Z12" i="16"/>
  <c r="U12" i="16"/>
  <c r="P12" i="16"/>
  <c r="F12" i="16"/>
  <c r="K12" i="16" l="1"/>
  <c r="L18" i="17"/>
  <c r="K15" i="15"/>
  <c r="L26" i="18"/>
  <c r="AA12" i="13"/>
  <c r="V12" i="13"/>
  <c r="Q12" i="13"/>
  <c r="G12" i="13"/>
  <c r="W12" i="12"/>
  <c r="S12" i="12"/>
  <c r="O12" i="12"/>
  <c r="K12" i="12"/>
  <c r="G12" i="12"/>
  <c r="W25" i="19"/>
  <c r="S25" i="19"/>
  <c r="O25" i="19"/>
  <c r="G25" i="19"/>
  <c r="Y16" i="14"/>
  <c r="Z16" i="14"/>
  <c r="AA16" i="14"/>
  <c r="X16" i="14"/>
  <c r="T16" i="14"/>
  <c r="U16" i="14"/>
  <c r="V16" i="14"/>
  <c r="S16" i="14"/>
  <c r="O16" i="14"/>
  <c r="P16" i="14"/>
  <c r="Q16" i="14"/>
  <c r="N16" i="14"/>
  <c r="D16" i="14"/>
  <c r="E16" i="14"/>
  <c r="F16" i="14"/>
  <c r="G16" i="14"/>
  <c r="AA12" i="10"/>
  <c r="V12" i="10"/>
  <c r="Q12" i="10"/>
  <c r="G12" i="10"/>
  <c r="Z26" i="18"/>
  <c r="U26" i="18"/>
  <c r="P26" i="18"/>
  <c r="F26" i="18"/>
  <c r="Z18" i="17"/>
  <c r="U18" i="17"/>
  <c r="P18" i="17"/>
  <c r="F18" i="17"/>
  <c r="Y12" i="16"/>
  <c r="T12" i="16"/>
  <c r="O12" i="16"/>
  <c r="E12" i="16"/>
  <c r="Y15" i="15"/>
  <c r="T15" i="15"/>
  <c r="O15" i="15"/>
  <c r="E15" i="15"/>
  <c r="I10" i="15"/>
  <c r="V23" i="19"/>
  <c r="R23" i="19"/>
  <c r="R25" i="19" s="1"/>
  <c r="N23" i="19"/>
  <c r="N25" i="19" s="1"/>
  <c r="F23" i="19"/>
  <c r="F25" i="19" s="1"/>
  <c r="Z12" i="13"/>
  <c r="U12" i="13"/>
  <c r="P12" i="13"/>
  <c r="F12" i="13"/>
  <c r="V12" i="12"/>
  <c r="R12" i="12"/>
  <c r="N12" i="12"/>
  <c r="F12" i="12"/>
  <c r="K12" i="13" l="1"/>
  <c r="J15" i="15"/>
  <c r="J12" i="12"/>
  <c r="L12" i="13"/>
  <c r="J12" i="16"/>
  <c r="V25" i="19"/>
  <c r="L12" i="10"/>
  <c r="K26" i="18"/>
  <c r="K18" i="17"/>
  <c r="J23" i="19"/>
  <c r="Z12" i="10"/>
  <c r="U12" i="10"/>
  <c r="P12" i="10"/>
  <c r="F12" i="10"/>
  <c r="V12" i="6"/>
  <c r="R12" i="6"/>
  <c r="N12" i="6"/>
  <c r="Z20" i="5"/>
  <c r="U20" i="5"/>
  <c r="P20" i="5"/>
  <c r="F20" i="5"/>
  <c r="X12" i="16"/>
  <c r="S12" i="16"/>
  <c r="N12" i="16"/>
  <c r="D12" i="16"/>
  <c r="E26" i="18"/>
  <c r="N26" i="18"/>
  <c r="O26" i="18"/>
  <c r="S26" i="18"/>
  <c r="T26" i="18"/>
  <c r="X26" i="18"/>
  <c r="D26" i="18"/>
  <c r="E18" i="17"/>
  <c r="N18" i="17"/>
  <c r="O18" i="17"/>
  <c r="S18" i="17"/>
  <c r="T18" i="17"/>
  <c r="X18" i="17"/>
  <c r="Y18" i="17"/>
  <c r="D18" i="17"/>
  <c r="I10" i="16"/>
  <c r="E20" i="5"/>
  <c r="N20" i="5"/>
  <c r="O20" i="5"/>
  <c r="S20" i="5"/>
  <c r="T20" i="5"/>
  <c r="X20" i="5"/>
  <c r="Y20" i="5"/>
  <c r="D20" i="5"/>
  <c r="U23" i="19"/>
  <c r="Q23" i="19"/>
  <c r="M23" i="19"/>
  <c r="E23" i="19"/>
  <c r="Y12" i="13"/>
  <c r="T12" i="13"/>
  <c r="O12" i="13"/>
  <c r="E12" i="13"/>
  <c r="U12" i="12"/>
  <c r="Q12" i="12"/>
  <c r="M12" i="12"/>
  <c r="E12" i="12"/>
  <c r="Y12" i="10"/>
  <c r="T12" i="10"/>
  <c r="O12" i="10"/>
  <c r="E12" i="10"/>
  <c r="U12" i="6"/>
  <c r="Q12" i="6"/>
  <c r="M12" i="6"/>
  <c r="E12" i="6"/>
  <c r="Y12" i="7"/>
  <c r="T12" i="7"/>
  <c r="O12" i="7"/>
  <c r="E12" i="7"/>
  <c r="Z14" i="4"/>
  <c r="U14" i="4"/>
  <c r="P14" i="4"/>
  <c r="F14" i="4"/>
  <c r="AA14" i="4"/>
  <c r="V14" i="4"/>
  <c r="Q14" i="4"/>
  <c r="G14" i="4"/>
  <c r="K23" i="19" l="1"/>
  <c r="K25" i="19" s="1"/>
  <c r="I12" i="6"/>
  <c r="I12" i="12"/>
  <c r="I23" i="19"/>
  <c r="K12" i="10"/>
  <c r="J12" i="10"/>
  <c r="L14" i="4"/>
  <c r="J12" i="6"/>
  <c r="K20" i="5"/>
  <c r="J25" i="19"/>
  <c r="E25" i="19"/>
  <c r="J12" i="13"/>
  <c r="M25" i="19"/>
  <c r="J20" i="5"/>
  <c r="J18" i="17"/>
  <c r="J26" i="18"/>
  <c r="U25" i="19"/>
  <c r="Q25" i="19"/>
  <c r="K14" i="4"/>
  <c r="J14" i="4"/>
  <c r="X14" i="4"/>
  <c r="W14" i="4"/>
  <c r="S14" i="4"/>
  <c r="R14" i="4"/>
  <c r="N14" i="4"/>
  <c r="M14" i="4"/>
  <c r="D14" i="4"/>
  <c r="C14" i="4"/>
  <c r="D12" i="7"/>
  <c r="I13" i="17"/>
  <c r="I18" i="17" s="1"/>
  <c r="I11" i="16"/>
  <c r="I12" i="16" s="1"/>
  <c r="I15" i="14"/>
  <c r="I14" i="14"/>
  <c r="I13" i="14"/>
  <c r="I12" i="14"/>
  <c r="I11" i="14"/>
  <c r="I11" i="13"/>
  <c r="H22" i="19"/>
  <c r="H20" i="19"/>
  <c r="H15" i="19"/>
  <c r="H14" i="19"/>
  <c r="H13" i="19"/>
  <c r="H11" i="19"/>
  <c r="G13" i="8"/>
  <c r="I16" i="5"/>
  <c r="I15" i="5"/>
  <c r="I13" i="5"/>
  <c r="I12" i="5"/>
  <c r="I11" i="5"/>
  <c r="H14" i="4"/>
  <c r="H17" i="19"/>
  <c r="D23" i="19"/>
  <c r="D25" i="19" s="1"/>
  <c r="L23" i="19"/>
  <c r="P23" i="19"/>
  <c r="T23" i="19"/>
  <c r="I26" i="18"/>
  <c r="D15" i="15"/>
  <c r="N15" i="15"/>
  <c r="S15" i="15"/>
  <c r="X15" i="15"/>
  <c r="I10" i="13"/>
  <c r="D12" i="13"/>
  <c r="N12" i="13"/>
  <c r="S12" i="13"/>
  <c r="X12" i="13"/>
  <c r="H10" i="12"/>
  <c r="D12" i="12"/>
  <c r="L12" i="12"/>
  <c r="P12" i="12"/>
  <c r="T12" i="12"/>
  <c r="I10" i="10"/>
  <c r="I11" i="10"/>
  <c r="D12" i="10"/>
  <c r="N12" i="10"/>
  <c r="S12" i="10"/>
  <c r="X12" i="10"/>
  <c r="S12" i="7"/>
  <c r="X12" i="7"/>
  <c r="H10" i="6"/>
  <c r="H11" i="6"/>
  <c r="D12" i="6"/>
  <c r="L12" i="6"/>
  <c r="P12" i="6"/>
  <c r="T12" i="6"/>
  <c r="I10" i="5"/>
  <c r="S17" i="5"/>
  <c r="X17" i="5"/>
  <c r="I19" i="5"/>
  <c r="D13" i="8"/>
  <c r="J13" i="8"/>
  <c r="M13" i="8"/>
  <c r="P13" i="8"/>
  <c r="H19" i="19" l="1"/>
  <c r="H12" i="12"/>
  <c r="I16" i="14"/>
  <c r="I25" i="19"/>
  <c r="I20" i="5"/>
  <c r="I12" i="13"/>
  <c r="I12" i="7"/>
  <c r="T25" i="19"/>
  <c r="P25" i="19"/>
  <c r="L25" i="19"/>
  <c r="H12" i="6"/>
  <c r="I14" i="4"/>
  <c r="H23" i="19"/>
  <c r="I12" i="10"/>
  <c r="I15" i="15"/>
  <c r="H16" i="19"/>
  <c r="I17" i="5"/>
  <c r="H25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liliana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   ALTA LANGA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<sst xmlns="http://schemas.openxmlformats.org/spreadsheetml/2006/main" count="639" uniqueCount="214">
  <si>
    <t>VITIGNO: CHARDONNAY</t>
  </si>
  <si>
    <t>COD.</t>
  </si>
  <si>
    <t>COMUNE</t>
  </si>
  <si>
    <t>°BRIX</t>
  </si>
  <si>
    <t>°BABO*</t>
  </si>
  <si>
    <t>pH</t>
  </si>
  <si>
    <t>CH01</t>
  </si>
  <si>
    <t>ALBA</t>
  </si>
  <si>
    <t>BARBARESCO</t>
  </si>
  <si>
    <t>LA MORRA</t>
  </si>
  <si>
    <t>CH05</t>
  </si>
  <si>
    <t>TREISO</t>
  </si>
  <si>
    <t>CH06</t>
  </si>
  <si>
    <t>BAROLO</t>
  </si>
  <si>
    <t>CH07</t>
  </si>
  <si>
    <t>MEDIA</t>
  </si>
  <si>
    <t>VITIGNO: ARNEIS</t>
  </si>
  <si>
    <t>SOTTOZONA</t>
  </si>
  <si>
    <t>AR01</t>
  </si>
  <si>
    <t>AR02</t>
  </si>
  <si>
    <t>GOVONE</t>
  </si>
  <si>
    <t>AR03</t>
  </si>
  <si>
    <t>AR04</t>
  </si>
  <si>
    <t>AR07</t>
  </si>
  <si>
    <t>S. VITTORIA</t>
  </si>
  <si>
    <t>AR08</t>
  </si>
  <si>
    <t>VEZZA D'ALBA</t>
  </si>
  <si>
    <t>AL01</t>
  </si>
  <si>
    <t>AL02</t>
  </si>
  <si>
    <t>NEIVE</t>
  </si>
  <si>
    <t>VITIGNO: FAVORITA</t>
  </si>
  <si>
    <t>FA01</t>
  </si>
  <si>
    <t>FA02</t>
  </si>
  <si>
    <t>VITIGNO: SAUVIGNON</t>
  </si>
  <si>
    <t>SA03</t>
  </si>
  <si>
    <t>MONFORTE D'ALBA</t>
  </si>
  <si>
    <t>PN01</t>
  </si>
  <si>
    <t>PN03</t>
  </si>
  <si>
    <t>BORGOMALE</t>
  </si>
  <si>
    <t>PN04</t>
  </si>
  <si>
    <t>CASTINO</t>
  </si>
  <si>
    <t>VITIGNO: DOLCETTO</t>
  </si>
  <si>
    <t>DA01</t>
  </si>
  <si>
    <t>COSSANO</t>
  </si>
  <si>
    <t>DA04</t>
  </si>
  <si>
    <t>DA05</t>
  </si>
  <si>
    <t>MONTELUPO</t>
  </si>
  <si>
    <t>DA07</t>
  </si>
  <si>
    <t>DA08</t>
  </si>
  <si>
    <t>DD01</t>
  </si>
  <si>
    <t>DIANO D'ALBA</t>
  </si>
  <si>
    <t>DD02</t>
  </si>
  <si>
    <t>DO01</t>
  </si>
  <si>
    <t>DOGLIANI</t>
  </si>
  <si>
    <t>DO02</t>
  </si>
  <si>
    <t>FARIGLIANO</t>
  </si>
  <si>
    <t>DO03</t>
  </si>
  <si>
    <t>VICOFORTE</t>
  </si>
  <si>
    <t>MEDIA GENERALE</t>
  </si>
  <si>
    <t>MONFORTE</t>
  </si>
  <si>
    <t>VITIGNO: PELAVERGA</t>
  </si>
  <si>
    <t>VP01</t>
  </si>
  <si>
    <t>Monvigliero</t>
  </si>
  <si>
    <t>VP02</t>
  </si>
  <si>
    <t>VITIGNO: FREISA</t>
  </si>
  <si>
    <t>FR02</t>
  </si>
  <si>
    <t>Serra  Denari</t>
  </si>
  <si>
    <t>VITIGNO: BARBERA</t>
  </si>
  <si>
    <t>° BABO*</t>
  </si>
  <si>
    <t>BA01</t>
  </si>
  <si>
    <t>BA03</t>
  </si>
  <si>
    <t>CASTAGNITO</t>
  </si>
  <si>
    <t>BA04</t>
  </si>
  <si>
    <t>CASTELLINALDO</t>
  </si>
  <si>
    <t>BA05</t>
  </si>
  <si>
    <t>BA08</t>
  </si>
  <si>
    <t>VITIGNO: NEBBIOLO DA ROERO</t>
  </si>
  <si>
    <t>NR03</t>
  </si>
  <si>
    <t>MONTEU ROERO</t>
  </si>
  <si>
    <t>NR04</t>
  </si>
  <si>
    <t>NR05</t>
  </si>
  <si>
    <t>VITIGNO: NEBBIOLO D'ALBA</t>
  </si>
  <si>
    <t>°BABO</t>
  </si>
  <si>
    <t>NA02</t>
  </si>
  <si>
    <t>S.STEFANO ROERO</t>
  </si>
  <si>
    <t>NA03</t>
  </si>
  <si>
    <t>VITIGNO: NEBBIOLO DA BARBARESCO</t>
  </si>
  <si>
    <t>NBA01</t>
  </si>
  <si>
    <t>NBA02</t>
  </si>
  <si>
    <t>NBA03</t>
  </si>
  <si>
    <t>NBA04</t>
  </si>
  <si>
    <t>NBA05</t>
  </si>
  <si>
    <t>NBA06</t>
  </si>
  <si>
    <t>NBA07</t>
  </si>
  <si>
    <t>NBA08</t>
  </si>
  <si>
    <t>VITIGNO: NEBBIOLO DA BAROLO</t>
  </si>
  <si>
    <t>NBR01</t>
  </si>
  <si>
    <t>NBR02</t>
  </si>
  <si>
    <t>NBR03</t>
  </si>
  <si>
    <t>CASTIGLIONE F.</t>
  </si>
  <si>
    <t>NBR05</t>
  </si>
  <si>
    <t>NBR06</t>
  </si>
  <si>
    <t>NBR07</t>
  </si>
  <si>
    <t>NBR08</t>
  </si>
  <si>
    <t>NBR09</t>
  </si>
  <si>
    <t>NBR10</t>
  </si>
  <si>
    <t>NOVELLO</t>
  </si>
  <si>
    <t>NBR11</t>
  </si>
  <si>
    <t>SERRALUNGA</t>
  </si>
  <si>
    <t>NBR12</t>
  </si>
  <si>
    <t>NBR13</t>
  </si>
  <si>
    <t>NBR14</t>
  </si>
  <si>
    <t>VERDUNO</t>
  </si>
  <si>
    <t>NBR15</t>
  </si>
  <si>
    <t>NBR16</t>
  </si>
  <si>
    <t>VITIGNO: PINOT NERO</t>
  </si>
  <si>
    <t>Unione Agricoltori</t>
  </si>
  <si>
    <t>Coltivatori Diretti</t>
  </si>
  <si>
    <t>Confederazione  Italiana  Agricoltori</t>
  </si>
  <si>
    <t>Unione  Produttori Vini Albesi</t>
  </si>
  <si>
    <t>Vignaioli Piemontesi</t>
  </si>
  <si>
    <t>Consorzio   Barolo   Barbaresco   Alba  Langhe  e Dogliani</t>
  </si>
  <si>
    <t>Consorzio   Barolo   Barbaresco   Alba  Langhe  e  Dogliani</t>
  </si>
  <si>
    <t xml:space="preserve">Consorzio   Barolo   Barbaresco   Alba  Langhe  e Dogliani  </t>
  </si>
  <si>
    <t>FR03</t>
  </si>
  <si>
    <t>Perno</t>
  </si>
  <si>
    <t>NR07</t>
  </si>
  <si>
    <t>NR06</t>
  </si>
  <si>
    <t>SA04</t>
  </si>
  <si>
    <t>DM01</t>
  </si>
  <si>
    <t>NAS01</t>
  </si>
  <si>
    <t>NAS02</t>
  </si>
  <si>
    <t>VITIGNO: NASCETTA</t>
  </si>
  <si>
    <t>Le Strette</t>
  </si>
  <si>
    <t>CH02</t>
  </si>
  <si>
    <t>RODELLO</t>
  </si>
  <si>
    <t>DA09</t>
  </si>
  <si>
    <t>BA09</t>
  </si>
  <si>
    <t>DA10</t>
  </si>
  <si>
    <t>S. Rocco Seno d'Elvio</t>
  </si>
  <si>
    <t/>
  </si>
  <si>
    <t>Pradevaglio</t>
  </si>
  <si>
    <t>Monteforche</t>
  </si>
  <si>
    <t>Vittori</t>
  </si>
  <si>
    <t>Sant'Anna</t>
  </si>
  <si>
    <t>Valle Spinzo</t>
  </si>
  <si>
    <t>Pioiero</t>
  </si>
  <si>
    <t>Madonna Como</t>
  </si>
  <si>
    <t>Bevioni</t>
  </si>
  <si>
    <t>Bussia</t>
  </si>
  <si>
    <t>Belmonda</t>
  </si>
  <si>
    <t>Università di Torino - DISAFA</t>
  </si>
  <si>
    <t>ACIDITÀ TITOLABILE
g/L (come acido tartarico)</t>
  </si>
  <si>
    <t>PESO MEDIO ACINO                             g (media su 100 acini)</t>
  </si>
  <si>
    <t>Lussi</t>
  </si>
  <si>
    <t>PESO MEDIO ACINO 
g (media su 100 acini)</t>
  </si>
  <si>
    <t>Data prelievo    →</t>
  </si>
  <si>
    <t>CANALE</t>
  </si>
  <si>
    <t>MONTÀ D'ALBA</t>
  </si>
  <si>
    <t>MONTALDO ROERO</t>
  </si>
  <si>
    <t>MONTEU R.</t>
  </si>
  <si>
    <t>La Serra</t>
  </si>
  <si>
    <t>Rossotto</t>
  </si>
  <si>
    <t>Augenta</t>
  </si>
  <si>
    <t>Rizzi-Cesarino</t>
  </si>
  <si>
    <t>Mossio</t>
  </si>
  <si>
    <t>San Pietro</t>
  </si>
  <si>
    <t>Sorì Servetti</t>
  </si>
  <si>
    <t>Carzello</t>
  </si>
  <si>
    <t>S. Luigi</t>
  </si>
  <si>
    <t>Schellino</t>
  </si>
  <si>
    <t>Vigna del Vescovo</t>
  </si>
  <si>
    <t>PESO MEDIO ACINO                                     g (media su 100 acini)</t>
  </si>
  <si>
    <t>PESO MEDIO ACINO
g (media su 100 acini)</t>
  </si>
  <si>
    <t>Masi</t>
  </si>
  <si>
    <t>San Micè</t>
  </si>
  <si>
    <t>Ginestra</t>
  </si>
  <si>
    <t>Mad. Cavalli</t>
  </si>
  <si>
    <t>Braida</t>
  </si>
  <si>
    <t>S. Giorgio</t>
  </si>
  <si>
    <t>S. Antonio</t>
  </si>
  <si>
    <t>V. Spinzo</t>
  </si>
  <si>
    <t>S. Rocco</t>
  </si>
  <si>
    <t>Asili</t>
  </si>
  <si>
    <t>Loreto</t>
  </si>
  <si>
    <t>Montestefano</t>
  </si>
  <si>
    <t>Rabaja</t>
  </si>
  <si>
    <t>Canova</t>
  </si>
  <si>
    <t>Gallina</t>
  </si>
  <si>
    <t>Nervo</t>
  </si>
  <si>
    <t>Brunate</t>
  </si>
  <si>
    <t>Cannubi</t>
  </si>
  <si>
    <t>B. Boschis</t>
  </si>
  <si>
    <t>Cerequio</t>
  </si>
  <si>
    <t>Gattera</t>
  </si>
  <si>
    <t>Roncaglie</t>
  </si>
  <si>
    <t>Castelletto</t>
  </si>
  <si>
    <t>Ravera</t>
  </si>
  <si>
    <t>La Rosa</t>
  </si>
  <si>
    <t>Pradipò</t>
  </si>
  <si>
    <t>Vigna Rionda</t>
  </si>
  <si>
    <t>Fiasc</t>
  </si>
  <si>
    <t xml:space="preserve">AR05 </t>
  </si>
  <si>
    <t>Gr.</t>
  </si>
  <si>
    <t>n.p.</t>
  </si>
  <si>
    <t>v.</t>
  </si>
  <si>
    <t>3.14</t>
  </si>
  <si>
    <t>n.p</t>
  </si>
  <si>
    <t>CLAVESANA</t>
  </si>
  <si>
    <t>Gallo</t>
  </si>
  <si>
    <t>sost.</t>
  </si>
  <si>
    <t>v</t>
  </si>
  <si>
    <t>NBR17</t>
  </si>
  <si>
    <t xml:space="preserve">La  Volta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</si>
</sst>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L.&quot;\ * #,##0_-;\-&quot;L.&quot;\ * #,##0_-;_-&quot;L.&quot;\ * &quot;-&quot;_-;_-@_-"/>
    <numFmt numFmtId="165" formatCode="0.0"/>
    <numFmt numFmtId="166" formatCode="d/m"/>
    <numFmt numFmtId="167" formatCode="d/m;@"/>
    <numFmt numFmtId="168" formatCode="0.0\ \ \ "/>
    <numFmt numFmtId="169" formatCode="_-[$€-2]\ * #,##0.00_-;\-[$€-2]\ * #,##0.00_-;_-[$€-2]\ * &quot;-&quot;??_-"/>
    <numFmt numFmtId="170" formatCode="#.##"/>
    <numFmt numFmtId="171" formatCode="0.000"/>
  </numFmts>
  <fonts count="49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i/>
      <sz val="10"/>
      <name val="Calibri"/>
      <family val="2"/>
      <scheme val="minor"/>
    </font>
    <font>
      <sz val="18"/>
      <name val="Calibri"/>
      <family val="2"/>
      <scheme val="minor"/>
    </font>
    <font>
      <b/>
      <i/>
      <sz val="18"/>
      <name val="Calibri"/>
      <family val="2"/>
      <scheme val="minor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name val="Calibri"/>
      <family val="2"/>
      <scheme val="minor"/>
    </font>
    <font>
      <sz val="26"/>
      <name val="Calibri"/>
      <family val="2"/>
      <scheme val="minor"/>
    </font>
    <font>
      <sz val="12"/>
      <name val="Calibri"/>
      <family val="2"/>
      <scheme val="minor"/>
    </font>
    <font>
      <b/>
      <i/>
      <sz val="22"/>
      <name val="Calibri"/>
      <family val="2"/>
      <scheme val="minor"/>
    </font>
    <font>
      <i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4" fillId="11" borderId="1" applyNumberFormat="0" applyAlignment="0" applyProtection="0"/>
    <xf numFmtId="0" fontId="5" fillId="0" borderId="2" applyNumberFormat="0" applyFill="0" applyAlignment="0" applyProtection="0"/>
    <xf numFmtId="0" fontId="6" fillId="12" borderId="3" applyNumberFormat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169" fontId="8" fillId="0" borderId="0" applyFont="0" applyFill="0" applyBorder="0" applyAlignment="0" applyProtection="0"/>
    <xf numFmtId="0" fontId="7" fillId="7" borderId="1" applyNumberFormat="0" applyAlignment="0" applyProtection="0"/>
    <xf numFmtId="0" fontId="9" fillId="7" borderId="0" applyNumberFormat="0" applyBorder="0" applyAlignment="0" applyProtection="0"/>
    <xf numFmtId="0" fontId="8" fillId="0" borderId="0"/>
    <xf numFmtId="0" fontId="25" fillId="0" borderId="0"/>
    <xf numFmtId="0" fontId="8" fillId="4" borderId="4" applyNumberFormat="0" applyFont="0" applyAlignment="0" applyProtection="0"/>
    <xf numFmtId="0" fontId="10" fillId="11" borderId="5" applyNumberFormat="0" applyAlignment="0" applyProtection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6" borderId="0" applyNumberFormat="0" applyBorder="0" applyAlignment="0" applyProtection="0"/>
    <xf numFmtId="164" fontId="8" fillId="0" borderId="0" applyFont="0" applyFill="0" applyBorder="0" applyAlignment="0" applyProtection="0"/>
  </cellStyleXfs>
  <cellXfs count="207">
    <xf numFmtId="0" fontId="0" fillId="0" borderId="0" xfId="0"/>
    <xf numFmtId="0" fontId="20" fillId="0" borderId="0" xfId="0" applyFont="1"/>
    <xf numFmtId="1" fontId="20" fillId="0" borderId="0" xfId="0" applyNumberFormat="1" applyFont="1" applyAlignment="1">
      <alignment horizontal="center"/>
    </xf>
    <xf numFmtId="0" fontId="22" fillId="0" borderId="0" xfId="0" applyFont="1"/>
    <xf numFmtId="165" fontId="19" fillId="0" borderId="0" xfId="0" applyNumberFormat="1" applyFont="1" applyAlignment="1">
      <alignment horizontal="center"/>
    </xf>
    <xf numFmtId="0" fontId="19" fillId="0" borderId="0" xfId="0" applyFont="1"/>
    <xf numFmtId="0" fontId="26" fillId="0" borderId="0" xfId="0" applyFont="1"/>
    <xf numFmtId="1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14" fontId="26" fillId="0" borderId="0" xfId="0" applyNumberFormat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/>
    <xf numFmtId="0" fontId="26" fillId="18" borderId="10" xfId="0" applyFont="1" applyFill="1" applyBorder="1" applyAlignment="1">
      <alignment horizontal="center" vertical="center"/>
    </xf>
    <xf numFmtId="167" fontId="29" fillId="0" borderId="10" xfId="0" applyNumberFormat="1" applyFont="1" applyBorder="1" applyAlignment="1">
      <alignment horizontal="center" vertical="center"/>
    </xf>
    <xf numFmtId="0" fontId="29" fillId="0" borderId="0" xfId="0" applyFont="1"/>
    <xf numFmtId="1" fontId="28" fillId="0" borderId="0" xfId="0" applyNumberFormat="1" applyFont="1" applyAlignment="1">
      <alignment horizontal="center"/>
    </xf>
    <xf numFmtId="0" fontId="30" fillId="0" borderId="0" xfId="0" applyFont="1"/>
    <xf numFmtId="0" fontId="31" fillId="0" borderId="0" xfId="0" applyFont="1"/>
    <xf numFmtId="166" fontId="29" fillId="0" borderId="10" xfId="0" applyNumberFormat="1" applyFont="1" applyBorder="1" applyAlignment="1">
      <alignment horizontal="center" vertical="center"/>
    </xf>
    <xf numFmtId="166" fontId="31" fillId="0" borderId="0" xfId="0" applyNumberFormat="1" applyFont="1"/>
    <xf numFmtId="0" fontId="29" fillId="0" borderId="10" xfId="0" applyFont="1" applyBorder="1" applyAlignment="1">
      <alignment horizontal="center" vertical="center"/>
    </xf>
    <xf numFmtId="165" fontId="31" fillId="0" borderId="10" xfId="0" applyNumberFormat="1" applyFont="1" applyBorder="1" applyAlignment="1">
      <alignment horizontal="center" vertical="center"/>
    </xf>
    <xf numFmtId="2" fontId="31" fillId="0" borderId="10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5" fontId="29" fillId="0" borderId="10" xfId="0" applyNumberFormat="1" applyFont="1" applyBorder="1" applyAlignment="1">
      <alignment horizontal="center" vertical="center"/>
    </xf>
    <xf numFmtId="2" fontId="29" fillId="0" borderId="10" xfId="0" applyNumberFormat="1" applyFont="1" applyBorder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horizontal="center"/>
    </xf>
    <xf numFmtId="166" fontId="28" fillId="0" borderId="0" xfId="0" applyNumberFormat="1" applyFont="1" applyAlignment="1">
      <alignment horizontal="center"/>
    </xf>
    <xf numFmtId="0" fontId="34" fillId="0" borderId="0" xfId="0" applyFont="1"/>
    <xf numFmtId="2" fontId="26" fillId="0" borderId="0" xfId="0" applyNumberFormat="1" applyFont="1"/>
    <xf numFmtId="0" fontId="26" fillId="0" borderId="10" xfId="0" applyFont="1" applyBorder="1" applyAlignment="1">
      <alignment horizontal="center" vertical="center"/>
    </xf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36" fillId="0" borderId="0" xfId="0" applyNumberFormat="1" applyFont="1"/>
    <xf numFmtId="165" fontId="3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vertical="center" wrapText="1"/>
    </xf>
    <xf numFmtId="0" fontId="37" fillId="0" borderId="10" xfId="32" applyFont="1" applyBorder="1" applyAlignment="1">
      <alignment horizontal="center" vertical="center"/>
    </xf>
    <xf numFmtId="2" fontId="37" fillId="0" borderId="10" xfId="32" applyNumberFormat="1" applyFont="1" applyBorder="1" applyAlignment="1">
      <alignment horizontal="center" vertical="center"/>
    </xf>
    <xf numFmtId="165" fontId="37" fillId="0" borderId="10" xfId="32" applyNumberFormat="1" applyFont="1" applyBorder="1" applyAlignment="1">
      <alignment horizontal="center" vertical="center"/>
    </xf>
    <xf numFmtId="166" fontId="29" fillId="0" borderId="0" xfId="0" applyNumberFormat="1" applyFont="1" applyAlignment="1">
      <alignment horizontal="center" vertical="center"/>
    </xf>
    <xf numFmtId="16" fontId="31" fillId="0" borderId="0" xfId="0" applyNumberFormat="1" applyFont="1" applyAlignment="1">
      <alignment vertical="center"/>
    </xf>
    <xf numFmtId="2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horizontal="center" vertical="center"/>
    </xf>
    <xf numFmtId="0" fontId="29" fillId="18" borderId="10" xfId="0" applyFont="1" applyFill="1" applyBorder="1" applyAlignment="1">
      <alignment horizontal="center" vertical="center"/>
    </xf>
    <xf numFmtId="165" fontId="31" fillId="18" borderId="10" xfId="0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2" fontId="31" fillId="18" borderId="10" xfId="0" applyNumberFormat="1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165" fontId="37" fillId="0" borderId="10" xfId="0" applyNumberFormat="1" applyFont="1" applyBorder="1" applyAlignment="1">
      <alignment horizontal="center" vertical="center"/>
    </xf>
    <xf numFmtId="2" fontId="37" fillId="0" borderId="10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4" fillId="0" borderId="0" xfId="45" applyFont="1"/>
    <xf numFmtId="0" fontId="26" fillId="0" borderId="14" xfId="0" applyFont="1" applyBorder="1"/>
    <xf numFmtId="0" fontId="39" fillId="0" borderId="0" xfId="0" applyFont="1"/>
    <xf numFmtId="0" fontId="39" fillId="0" borderId="0" xfId="0" applyFont="1" applyAlignment="1">
      <alignment horizontal="left"/>
    </xf>
    <xf numFmtId="0" fontId="40" fillId="0" borderId="0" xfId="0" applyFont="1"/>
    <xf numFmtId="164" fontId="40" fillId="0" borderId="0" xfId="45" applyFont="1"/>
    <xf numFmtId="1" fontId="39" fillId="0" borderId="0" xfId="0" applyNumberFormat="1" applyFont="1" applyAlignment="1">
      <alignment horizontal="center"/>
    </xf>
    <xf numFmtId="0" fontId="41" fillId="0" borderId="0" xfId="0" applyFont="1"/>
    <xf numFmtId="2" fontId="39" fillId="0" borderId="0" xfId="0" applyNumberFormat="1" applyFont="1"/>
    <xf numFmtId="0" fontId="32" fillId="0" borderId="10" xfId="0" applyFont="1" applyBorder="1" applyAlignment="1">
      <alignment horizontal="center" vertical="center"/>
    </xf>
    <xf numFmtId="166" fontId="29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166" fontId="34" fillId="0" borderId="0" xfId="0" applyNumberFormat="1" applyFont="1"/>
    <xf numFmtId="166" fontId="29" fillId="18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1" fontId="34" fillId="0" borderId="0" xfId="0" applyNumberFormat="1" applyFont="1"/>
    <xf numFmtId="0" fontId="26" fillId="0" borderId="0" xfId="0" applyFont="1" applyAlignment="1">
      <alignment horizontal="center"/>
    </xf>
    <xf numFmtId="165" fontId="26" fillId="0" borderId="0" xfId="0" applyNumberFormat="1" applyFont="1" applyAlignment="1">
      <alignment horizontal="left"/>
    </xf>
    <xf numFmtId="2" fontId="34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/>
    </xf>
    <xf numFmtId="165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165" fontId="34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/>
    </xf>
    <xf numFmtId="2" fontId="40" fillId="0" borderId="0" xfId="0" applyNumberFormat="1" applyFont="1"/>
    <xf numFmtId="16" fontId="31" fillId="0" borderId="0" xfId="0" applyNumberFormat="1" applyFont="1"/>
    <xf numFmtId="0" fontId="32" fillId="0" borderId="0" xfId="0" applyFont="1"/>
    <xf numFmtId="0" fontId="31" fillId="18" borderId="0" xfId="0" applyFont="1" applyFill="1"/>
    <xf numFmtId="0" fontId="43" fillId="0" borderId="0" xfId="0" applyFont="1"/>
    <xf numFmtId="0" fontId="26" fillId="0" borderId="10" xfId="0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18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165" fontId="34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center"/>
    </xf>
    <xf numFmtId="165" fontId="39" fillId="0" borderId="0" xfId="31" applyNumberFormat="1" applyFont="1" applyAlignment="1">
      <alignment horizontal="left"/>
    </xf>
    <xf numFmtId="0" fontId="40" fillId="0" borderId="0" xfId="31" applyFont="1"/>
    <xf numFmtId="168" fontId="34" fillId="0" borderId="0" xfId="0" applyNumberFormat="1" applyFont="1"/>
    <xf numFmtId="0" fontId="26" fillId="0" borderId="15" xfId="0" applyFont="1" applyBorder="1" applyAlignment="1">
      <alignment horizontal="center" vertical="center"/>
    </xf>
    <xf numFmtId="165" fontId="34" fillId="0" borderId="0" xfId="0" applyNumberFormat="1" applyFont="1"/>
    <xf numFmtId="0" fontId="44" fillId="0" borderId="10" xfId="0" applyFont="1" applyBorder="1" applyAlignment="1">
      <alignment horizontal="center" vertical="center"/>
    </xf>
    <xf numFmtId="1" fontId="26" fillId="0" borderId="0" xfId="0" applyNumberFormat="1" applyFont="1" applyAlignment="1">
      <alignment horizontal="left"/>
    </xf>
    <xf numFmtId="2" fontId="26" fillId="0" borderId="0" xfId="0" applyNumberFormat="1" applyFont="1" applyAlignment="1">
      <alignment horizontal="left"/>
    </xf>
    <xf numFmtId="0" fontId="26" fillId="0" borderId="14" xfId="0" applyFont="1" applyBorder="1" applyAlignment="1">
      <alignment horizontal="left"/>
    </xf>
    <xf numFmtId="2" fontId="39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45" fillId="0" borderId="0" xfId="32" applyFont="1"/>
    <xf numFmtId="0" fontId="40" fillId="0" borderId="0" xfId="0" applyFont="1" applyAlignment="1">
      <alignment horizontal="center"/>
    </xf>
    <xf numFmtId="0" fontId="44" fillId="18" borderId="10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44" fillId="18" borderId="10" xfId="0" applyFont="1" applyFill="1" applyBorder="1" applyAlignment="1">
      <alignment horizontal="center"/>
    </xf>
    <xf numFmtId="0" fontId="44" fillId="0" borderId="10" xfId="0" applyFont="1" applyBorder="1" applyAlignment="1">
      <alignment horizontal="center"/>
    </xf>
    <xf numFmtId="0" fontId="29" fillId="18" borderId="10" xfId="0" applyFont="1" applyFill="1" applyBorder="1" applyAlignment="1">
      <alignment horizontal="center"/>
    </xf>
    <xf numFmtId="0" fontId="29" fillId="18" borderId="0" xfId="0" applyFont="1" applyFill="1" applyAlignment="1">
      <alignment horizontal="center"/>
    </xf>
    <xf numFmtId="165" fontId="38" fillId="0" borderId="10" xfId="32" applyNumberFormat="1" applyFont="1" applyBorder="1" applyAlignment="1">
      <alignment horizontal="center" vertical="center"/>
    </xf>
    <xf numFmtId="170" fontId="31" fillId="0" borderId="10" xfId="0" applyNumberFormat="1" applyFont="1" applyBorder="1" applyAlignment="1">
      <alignment horizontal="center" vertical="center"/>
    </xf>
    <xf numFmtId="0" fontId="31" fillId="0" borderId="10" xfId="0" applyFont="1" applyBorder="1"/>
    <xf numFmtId="0" fontId="31" fillId="18" borderId="10" xfId="0" applyFont="1" applyFill="1" applyBorder="1"/>
    <xf numFmtId="0" fontId="29" fillId="0" borderId="10" xfId="0" applyFont="1" applyBorder="1"/>
    <xf numFmtId="165" fontId="29" fillId="18" borderId="10" xfId="0" applyNumberFormat="1" applyFont="1" applyFill="1" applyBorder="1" applyAlignment="1">
      <alignment horizontal="center" vertical="center"/>
    </xf>
    <xf numFmtId="2" fontId="29" fillId="18" borderId="10" xfId="0" applyNumberFormat="1" applyFont="1" applyFill="1" applyBorder="1" applyAlignment="1">
      <alignment horizontal="center" vertical="center"/>
    </xf>
    <xf numFmtId="2" fontId="29" fillId="18" borderId="0" xfId="0" applyNumberFormat="1" applyFont="1" applyFill="1" applyAlignment="1">
      <alignment horizontal="center" vertical="center"/>
    </xf>
    <xf numFmtId="0" fontId="29" fillId="18" borderId="0" xfId="0" applyFont="1" applyFill="1" applyAlignment="1">
      <alignment vertical="center"/>
    </xf>
    <xf numFmtId="165" fontId="38" fillId="18" borderId="10" xfId="32" applyNumberFormat="1" applyFont="1" applyFill="1" applyBorder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71" fontId="31" fillId="0" borderId="10" xfId="0" applyNumberFormat="1" applyFont="1" applyBorder="1" applyAlignment="1">
      <alignment horizontal="center" vertical="center"/>
    </xf>
    <xf numFmtId="166" fontId="29" fillId="0" borderId="11" xfId="0" applyNumberFormat="1" applyFont="1" applyBorder="1" applyAlignment="1">
      <alignment horizontal="center" vertical="center"/>
    </xf>
    <xf numFmtId="165" fontId="29" fillId="0" borderId="11" xfId="0" applyNumberFormat="1" applyFont="1" applyBorder="1" applyAlignment="1">
      <alignment horizontal="center" vertical="center"/>
    </xf>
    <xf numFmtId="165" fontId="31" fillId="0" borderId="11" xfId="0" applyNumberFormat="1" applyFont="1" applyBorder="1" applyAlignment="1">
      <alignment horizontal="center" vertical="center"/>
    </xf>
    <xf numFmtId="2" fontId="31" fillId="0" borderId="11" xfId="0" applyNumberFormat="1" applyFont="1" applyBorder="1" applyAlignment="1">
      <alignment horizontal="center" vertical="center"/>
    </xf>
    <xf numFmtId="2" fontId="29" fillId="0" borderId="11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34" fillId="0" borderId="16" xfId="0" applyFont="1" applyBorder="1"/>
    <xf numFmtId="166" fontId="29" fillId="0" borderId="10" xfId="0" applyNumberFormat="1" applyFont="1" applyBorder="1" applyAlignment="1">
      <alignment vertical="center"/>
    </xf>
    <xf numFmtId="2" fontId="26" fillId="0" borderId="10" xfId="0" applyNumberFormat="1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center" vertical="center"/>
    </xf>
    <xf numFmtId="166" fontId="26" fillId="0" borderId="10" xfId="0" applyNumberFormat="1" applyFont="1" applyBorder="1" applyAlignment="1">
      <alignment horizontal="center" vertical="center"/>
    </xf>
    <xf numFmtId="165" fontId="34" fillId="0" borderId="10" xfId="0" applyNumberFormat="1" applyFont="1" applyBorder="1" applyAlignment="1">
      <alignment horizontal="center" vertical="center"/>
    </xf>
    <xf numFmtId="2" fontId="34" fillId="0" borderId="10" xfId="0" applyNumberFormat="1" applyFont="1" applyBorder="1" applyAlignment="1">
      <alignment horizontal="center" vertical="center"/>
    </xf>
    <xf numFmtId="2" fontId="45" fillId="0" borderId="10" xfId="32" applyNumberFormat="1" applyFont="1" applyBorder="1" applyAlignment="1">
      <alignment horizontal="center" vertical="center"/>
    </xf>
    <xf numFmtId="165" fontId="47" fillId="0" borderId="10" xfId="0" applyNumberFormat="1" applyFont="1" applyBorder="1" applyAlignment="1">
      <alignment horizontal="center"/>
    </xf>
    <xf numFmtId="2" fontId="47" fillId="0" borderId="10" xfId="0" applyNumberFormat="1" applyFont="1" applyBorder="1" applyAlignment="1">
      <alignment horizontal="center"/>
    </xf>
    <xf numFmtId="165" fontId="47" fillId="18" borderId="10" xfId="0" applyNumberFormat="1" applyFont="1" applyFill="1" applyBorder="1" applyAlignment="1">
      <alignment horizontal="center"/>
    </xf>
    <xf numFmtId="2" fontId="47" fillId="18" borderId="10" xfId="0" applyNumberFormat="1" applyFont="1" applyFill="1" applyBorder="1" applyAlignment="1">
      <alignment horizontal="center"/>
    </xf>
    <xf numFmtId="165" fontId="48" fillId="0" borderId="10" xfId="0" applyNumberFormat="1" applyFont="1" applyBorder="1" applyAlignment="1">
      <alignment horizontal="center"/>
    </xf>
    <xf numFmtId="2" fontId="48" fillId="0" borderId="10" xfId="0" applyNumberFormat="1" applyFont="1" applyBorder="1" applyAlignment="1">
      <alignment horizontal="center"/>
    </xf>
    <xf numFmtId="0" fontId="26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34" fillId="0" borderId="10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166" fontId="26" fillId="0" borderId="17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/>
    </xf>
    <xf numFmtId="2" fontId="26" fillId="0" borderId="13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vertical="center"/>
    </xf>
    <xf numFmtId="0" fontId="34" fillId="0" borderId="13" xfId="0" applyFont="1" applyBorder="1"/>
    <xf numFmtId="0" fontId="31" fillId="0" borderId="17" xfId="0" applyFont="1" applyBorder="1"/>
    <xf numFmtId="0" fontId="26" fillId="0" borderId="10" xfId="0" applyFont="1" applyBorder="1" applyAlignment="1">
      <alignment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/>
    </xf>
    <xf numFmtId="0" fontId="32" fillId="18" borderId="10" xfId="0" applyFont="1" applyFill="1" applyBorder="1" applyAlignment="1">
      <alignment horizontal="center" vertical="center"/>
    </xf>
    <xf numFmtId="2" fontId="26" fillId="0" borderId="10" xfId="0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165" fontId="26" fillId="18" borderId="10" xfId="0" applyNumberFormat="1" applyFont="1" applyFill="1" applyBorder="1" applyAlignment="1">
      <alignment horizontal="center" vertical="center"/>
    </xf>
    <xf numFmtId="0" fontId="34" fillId="18" borderId="10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0" fillId="0" borderId="12" xfId="0" applyBorder="1"/>
    <xf numFmtId="0" fontId="39" fillId="0" borderId="0" xfId="0" applyFont="1" applyAlignment="1">
      <alignment horizontal="left"/>
    </xf>
    <xf numFmtId="0" fontId="0" fillId="0" borderId="0" xfId="0" applyAlignment="1">
      <alignment horizontal="left"/>
    </xf>
    <xf numFmtId="165" fontId="26" fillId="0" borderId="10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42" fillId="0" borderId="0" xfId="0" applyFont="1" applyAlignment="1">
      <alignment horizont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168" fontId="26" fillId="0" borderId="11" xfId="0" applyNumberFormat="1" applyFont="1" applyBorder="1" applyAlignment="1">
      <alignment horizontal="center" vertical="center" wrapText="1"/>
    </xf>
    <xf numFmtId="168" fontId="26" fillId="0" borderId="12" xfId="0" applyNumberFormat="1" applyFont="1" applyBorder="1" applyAlignment="1">
      <alignment horizontal="center" vertical="center" wrapText="1"/>
    </xf>
    <xf numFmtId="165" fontId="39" fillId="0" borderId="0" xfId="0" applyNumberFormat="1" applyFont="1" applyAlignment="1">
      <alignment horizontal="left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2" fontId="26" fillId="0" borderId="13" xfId="0" applyNumberFormat="1" applyFont="1" applyBorder="1" applyAlignment="1">
      <alignment horizontal="center" vertical="center"/>
    </xf>
    <xf numFmtId="2" fontId="26" fillId="0" borderId="11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/>
    </xf>
    <xf numFmtId="1" fontId="26" fillId="0" borderId="11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/>
    </xf>
  </cellXfs>
  <cellStyles count="46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Input" xfId="29" builtinId="20" customBuiltin="1"/>
    <cellStyle name="Neutrale" xfId="30" builtinId="28" customBuiltin="1"/>
    <cellStyle name="Normale" xfId="0" builtinId="0"/>
    <cellStyle name="Normale 2" xfId="31" xr:uid="{00000000-0005-0000-0000-00001F000000}"/>
    <cellStyle name="Normale 3" xfId="32" xr:uid="{00000000-0005-0000-0000-000020000000}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  <cellStyle name="Valuta [0]_02 ARNEIS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indexed="50"/>
    <pageSetUpPr fitToPage="1"/>
  </sheetPr>
  <dimension ref="A1:AA27"/>
  <sheetViews>
    <sheetView topLeftCell="A2" zoomScale="60" zoomScaleNormal="60" zoomScalePageLayoutView="75" workbookViewId="0">
      <selection activeCell="Q12" sqref="Q12"/>
    </sheetView>
  </sheetViews>
  <sheetFormatPr defaultColWidth="9" defaultRowHeight="13.8" x14ac:dyDescent="0.3"/>
  <cols>
    <col min="1" max="1" width="13.5546875" style="12" customWidth="1"/>
    <col min="2" max="2" width="25.6640625" style="12" customWidth="1"/>
    <col min="3" max="8" width="8.6640625" style="12" bestFit="1" customWidth="1"/>
    <col min="9" max="9" width="8.44140625" style="16" bestFit="1" customWidth="1"/>
    <col min="10" max="10" width="8.44140625" style="16" customWidth="1"/>
    <col min="11" max="11" width="8.44140625" style="16" bestFit="1" customWidth="1"/>
    <col min="12" max="12" width="7.88671875" style="12" bestFit="1" customWidth="1"/>
    <col min="13" max="13" width="9.5546875" style="12" bestFit="1" customWidth="1"/>
    <col min="14" max="14" width="8.44140625" style="12" bestFit="1" customWidth="1"/>
    <col min="15" max="15" width="10.44140625" style="12" customWidth="1"/>
    <col min="16" max="16" width="8.44140625" style="12" customWidth="1"/>
    <col min="17" max="17" width="8.6640625" style="12" bestFit="1" customWidth="1"/>
    <col min="18" max="18" width="8.109375" style="12" customWidth="1"/>
    <col min="19" max="19" width="8.44140625" style="12" bestFit="1" customWidth="1"/>
    <col min="20" max="20" width="9.33203125" style="12" customWidth="1"/>
    <col min="21" max="22" width="8.6640625" style="12" bestFit="1" customWidth="1"/>
    <col min="23" max="23" width="9.44140625" style="12" customWidth="1"/>
    <col min="24" max="24" width="10.33203125" style="12" customWidth="1"/>
    <col min="25" max="25" width="10.109375" style="12" customWidth="1"/>
    <col min="26" max="27" width="8.6640625" style="12" bestFit="1" customWidth="1"/>
    <col min="28" max="28" width="8.6640625" style="12" customWidth="1"/>
    <col min="29" max="16384" width="9" style="12"/>
  </cols>
  <sheetData>
    <row r="1" spans="1:27" s="6" customFormat="1" ht="39.9" customHeight="1" x14ac:dyDescent="0.55000000000000004">
      <c r="A1" s="6" t="s">
        <v>121</v>
      </c>
      <c r="D1" s="7"/>
      <c r="E1" s="7"/>
      <c r="F1" s="7"/>
      <c r="R1" s="6" t="s">
        <v>117</v>
      </c>
    </row>
    <row r="2" spans="1:27" s="6" customFormat="1" ht="39.75" customHeight="1" x14ac:dyDescent="0.55000000000000004">
      <c r="A2" s="6" t="s">
        <v>120</v>
      </c>
      <c r="D2" s="7"/>
      <c r="E2" s="7"/>
      <c r="F2" s="7"/>
      <c r="R2" s="6" t="s">
        <v>116</v>
      </c>
    </row>
    <row r="3" spans="1:27" s="6" customFormat="1" ht="39.9" customHeight="1" x14ac:dyDescent="0.55000000000000004">
      <c r="A3" s="6" t="s">
        <v>151</v>
      </c>
      <c r="E3" s="7"/>
      <c r="F3" s="7"/>
      <c r="G3" s="8"/>
      <c r="H3" s="9"/>
      <c r="I3" s="8"/>
      <c r="R3" s="8" t="s">
        <v>118</v>
      </c>
    </row>
    <row r="4" spans="1:27" s="6" customFormat="1" ht="39.9" customHeight="1" x14ac:dyDescent="0.55000000000000004">
      <c r="D4" s="7"/>
      <c r="E4" s="7"/>
      <c r="F4" s="7"/>
      <c r="R4" s="6" t="s">
        <v>119</v>
      </c>
    </row>
    <row r="5" spans="1:27" s="60" customFormat="1" ht="39.75" customHeight="1" x14ac:dyDescent="0.65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7" ht="39.9" customHeight="1" x14ac:dyDescent="0.3">
      <c r="A6" s="10"/>
      <c r="B6" s="10"/>
      <c r="C6" s="10"/>
      <c r="D6" s="10"/>
      <c r="E6" s="10"/>
      <c r="F6" s="10"/>
      <c r="G6" s="11"/>
      <c r="H6" s="11"/>
      <c r="I6" s="1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7" s="6" customFormat="1" ht="80.099999999999994" customHeight="1" x14ac:dyDescent="0.55000000000000004">
      <c r="A7" s="13" t="s">
        <v>1</v>
      </c>
      <c r="B7" s="13" t="s">
        <v>2</v>
      </c>
      <c r="C7" s="167" t="s">
        <v>3</v>
      </c>
      <c r="D7" s="167"/>
      <c r="E7" s="167"/>
      <c r="F7" s="167"/>
      <c r="G7" s="167"/>
      <c r="H7" s="167" t="s">
        <v>4</v>
      </c>
      <c r="I7" s="167"/>
      <c r="J7" s="167"/>
      <c r="K7" s="167"/>
      <c r="L7" s="167"/>
      <c r="M7" s="166" t="s">
        <v>152</v>
      </c>
      <c r="N7" s="166"/>
      <c r="O7" s="166"/>
      <c r="P7" s="166"/>
      <c r="Q7" s="166"/>
      <c r="R7" s="167" t="s">
        <v>5</v>
      </c>
      <c r="S7" s="167"/>
      <c r="T7" s="167"/>
      <c r="U7" s="167"/>
      <c r="V7" s="167"/>
      <c r="W7" s="163" t="s">
        <v>172</v>
      </c>
      <c r="X7" s="164"/>
      <c r="Y7" s="164"/>
      <c r="Z7" s="164"/>
      <c r="AA7" s="165"/>
    </row>
    <row r="8" spans="1:27" s="15" customFormat="1" ht="39.9" customHeight="1" x14ac:dyDescent="0.45">
      <c r="A8" s="169" t="s">
        <v>156</v>
      </c>
      <c r="B8" s="169"/>
      <c r="C8" s="14">
        <v>45523</v>
      </c>
      <c r="D8" s="14">
        <v>45530</v>
      </c>
      <c r="E8" s="14">
        <v>45537</v>
      </c>
      <c r="F8" s="14">
        <v>45544</v>
      </c>
      <c r="G8" s="14"/>
      <c r="H8" s="14">
        <v>45523</v>
      </c>
      <c r="I8" s="14">
        <v>45530</v>
      </c>
      <c r="J8" s="14">
        <v>45537</v>
      </c>
      <c r="K8" s="14">
        <v>45544</v>
      </c>
      <c r="L8" s="14"/>
      <c r="M8" s="14">
        <v>45523</v>
      </c>
      <c r="N8" s="14">
        <v>45530</v>
      </c>
      <c r="O8" s="14">
        <v>45537</v>
      </c>
      <c r="P8" s="14">
        <v>45544</v>
      </c>
      <c r="Q8" s="14"/>
      <c r="R8" s="14">
        <v>45523</v>
      </c>
      <c r="S8" s="14">
        <v>45530</v>
      </c>
      <c r="T8" s="14">
        <v>45537</v>
      </c>
      <c r="U8" s="14">
        <v>45544</v>
      </c>
      <c r="V8" s="14"/>
      <c r="W8" s="14">
        <v>45523</v>
      </c>
      <c r="X8" s="14">
        <v>45530</v>
      </c>
      <c r="Y8" s="14">
        <v>45537</v>
      </c>
      <c r="Z8" s="14">
        <v>45544</v>
      </c>
      <c r="AA8" s="14"/>
    </row>
    <row r="9" spans="1:27" s="15" customFormat="1" ht="39.9" customHeight="1" x14ac:dyDescent="0.45">
      <c r="A9" s="21" t="s">
        <v>6</v>
      </c>
      <c r="B9" s="21" t="s">
        <v>7</v>
      </c>
      <c r="C9" s="22">
        <v>18.600000000000001</v>
      </c>
      <c r="D9" s="22">
        <v>21.8</v>
      </c>
      <c r="E9" s="22">
        <v>24.5</v>
      </c>
      <c r="F9" s="22" t="s">
        <v>211</v>
      </c>
      <c r="G9" s="25"/>
      <c r="H9" s="22">
        <f>C9*0.85</f>
        <v>15.81</v>
      </c>
      <c r="I9" s="22">
        <f>D9*0.85</f>
        <v>18.53</v>
      </c>
      <c r="J9" s="22">
        <f>E9*0.85</f>
        <v>20.824999999999999</v>
      </c>
      <c r="K9" s="22" t="s">
        <v>211</v>
      </c>
      <c r="L9" s="22"/>
      <c r="M9" s="23">
        <v>11.94</v>
      </c>
      <c r="N9" s="23">
        <v>8.4700000000000006</v>
      </c>
      <c r="O9" s="23">
        <v>6.4</v>
      </c>
      <c r="P9" s="22" t="s">
        <v>211</v>
      </c>
      <c r="Q9" s="25"/>
      <c r="R9" s="23">
        <v>2.93</v>
      </c>
      <c r="S9" s="23">
        <v>3.08</v>
      </c>
      <c r="T9" s="23">
        <v>3.35</v>
      </c>
      <c r="U9" s="22" t="s">
        <v>211</v>
      </c>
      <c r="V9" s="25"/>
      <c r="W9" s="23">
        <v>1.44</v>
      </c>
      <c r="X9" s="23">
        <v>1.63</v>
      </c>
      <c r="Y9" s="23">
        <v>1.67</v>
      </c>
      <c r="Z9" s="22" t="s">
        <v>211</v>
      </c>
      <c r="AA9" s="25"/>
    </row>
    <row r="10" spans="1:27" s="15" customFormat="1" ht="39.9" customHeight="1" x14ac:dyDescent="0.45">
      <c r="A10" s="21" t="s">
        <v>134</v>
      </c>
      <c r="B10" s="21" t="s">
        <v>8</v>
      </c>
      <c r="C10" s="22">
        <v>15.4</v>
      </c>
      <c r="D10" s="22">
        <v>18.3</v>
      </c>
      <c r="E10" s="40">
        <v>20.8</v>
      </c>
      <c r="F10" s="24" t="s">
        <v>211</v>
      </c>
      <c r="G10" s="24"/>
      <c r="H10" s="22">
        <f t="shared" ref="H10:H13" si="0">C10*0.85</f>
        <v>13.09</v>
      </c>
      <c r="I10" s="22">
        <f t="shared" ref="I10:I13" si="1">D10*0.85</f>
        <v>15.555</v>
      </c>
      <c r="J10" s="22">
        <f t="shared" ref="J10:K12" si="2">E10*0.85</f>
        <v>17.68</v>
      </c>
      <c r="K10" s="22" t="s">
        <v>211</v>
      </c>
      <c r="L10" s="22"/>
      <c r="M10" s="23">
        <v>11.71</v>
      </c>
      <c r="N10" s="23">
        <v>8.6</v>
      </c>
      <c r="O10" s="41">
        <v>7.1</v>
      </c>
      <c r="P10" s="24" t="s">
        <v>211</v>
      </c>
      <c r="Q10" s="24"/>
      <c r="R10" s="23">
        <v>2.99</v>
      </c>
      <c r="S10" s="23">
        <v>3.21</v>
      </c>
      <c r="T10" s="41">
        <v>3.27</v>
      </c>
      <c r="U10" s="24" t="s">
        <v>211</v>
      </c>
      <c r="V10" s="24"/>
      <c r="W10" s="23">
        <v>1.59</v>
      </c>
      <c r="X10" s="24">
        <v>1.62</v>
      </c>
      <c r="Y10" s="23">
        <v>1.93</v>
      </c>
      <c r="Z10" s="24" t="s">
        <v>211</v>
      </c>
      <c r="AA10" s="24"/>
    </row>
    <row r="11" spans="1:27" s="15" customFormat="1" ht="39.9" customHeight="1" x14ac:dyDescent="0.45">
      <c r="A11" s="21" t="s">
        <v>10</v>
      </c>
      <c r="B11" s="21" t="s">
        <v>11</v>
      </c>
      <c r="C11" s="22">
        <v>17.399999999999999</v>
      </c>
      <c r="D11" s="22">
        <v>19.7</v>
      </c>
      <c r="E11" s="42">
        <v>22.2</v>
      </c>
      <c r="F11" s="24" t="s">
        <v>211</v>
      </c>
      <c r="G11" s="24"/>
      <c r="H11" s="22">
        <f t="shared" si="0"/>
        <v>14.79</v>
      </c>
      <c r="I11" s="22">
        <f t="shared" si="1"/>
        <v>16.744999999999997</v>
      </c>
      <c r="J11" s="22">
        <f t="shared" si="2"/>
        <v>18.869999999999997</v>
      </c>
      <c r="K11" s="22" t="s">
        <v>211</v>
      </c>
      <c r="L11" s="22"/>
      <c r="M11" s="23">
        <v>12.41</v>
      </c>
      <c r="N11" s="23">
        <v>9.11</v>
      </c>
      <c r="O11" s="23">
        <v>7.5</v>
      </c>
      <c r="P11" s="24" t="s">
        <v>211</v>
      </c>
      <c r="Q11" s="24"/>
      <c r="R11" s="23">
        <v>2.92</v>
      </c>
      <c r="S11" s="23">
        <v>3.02</v>
      </c>
      <c r="T11" s="24">
        <v>3.15</v>
      </c>
      <c r="U11" s="24" t="s">
        <v>211</v>
      </c>
      <c r="V11" s="24"/>
      <c r="W11" s="23">
        <v>1.62</v>
      </c>
      <c r="X11" s="24">
        <v>1.69</v>
      </c>
      <c r="Y11" s="24">
        <v>1.73</v>
      </c>
      <c r="Z11" s="24" t="s">
        <v>211</v>
      </c>
      <c r="AA11" s="24"/>
    </row>
    <row r="12" spans="1:27" s="15" customFormat="1" ht="39.9" customHeight="1" x14ac:dyDescent="0.45">
      <c r="A12" s="21" t="s">
        <v>12</v>
      </c>
      <c r="B12" s="21" t="s">
        <v>13</v>
      </c>
      <c r="C12" s="22">
        <v>15.9</v>
      </c>
      <c r="D12" s="22">
        <v>18.899999999999999</v>
      </c>
      <c r="E12" s="42">
        <v>20.100000000000001</v>
      </c>
      <c r="F12" s="24">
        <v>21.6</v>
      </c>
      <c r="G12" s="22"/>
      <c r="H12" s="22">
        <f t="shared" si="0"/>
        <v>13.515000000000001</v>
      </c>
      <c r="I12" s="22">
        <f t="shared" si="1"/>
        <v>16.064999999999998</v>
      </c>
      <c r="J12" s="22">
        <f t="shared" si="2"/>
        <v>17.085000000000001</v>
      </c>
      <c r="K12" s="22">
        <f t="shared" si="2"/>
        <v>18.36</v>
      </c>
      <c r="L12" s="22"/>
      <c r="M12" s="23">
        <v>11.46</v>
      </c>
      <c r="N12" s="23">
        <v>8.9</v>
      </c>
      <c r="O12" s="41">
        <v>8.5500000000000007</v>
      </c>
      <c r="P12" s="24">
        <v>6.87</v>
      </c>
      <c r="Q12" s="24"/>
      <c r="R12" s="23">
        <v>2.98</v>
      </c>
      <c r="S12" s="23">
        <v>3.07</v>
      </c>
      <c r="T12" s="23">
        <v>3.2</v>
      </c>
      <c r="U12" s="24">
        <v>3.31</v>
      </c>
      <c r="V12" s="24"/>
      <c r="W12" s="24">
        <v>1.33</v>
      </c>
      <c r="X12" s="118">
        <v>1.61</v>
      </c>
      <c r="Y12" s="23">
        <v>1.63</v>
      </c>
      <c r="Z12" s="24">
        <v>1.72</v>
      </c>
      <c r="AA12" s="24"/>
    </row>
    <row r="13" spans="1:27" s="15" customFormat="1" ht="39.9" customHeight="1" x14ac:dyDescent="0.45">
      <c r="A13" s="21" t="s">
        <v>14</v>
      </c>
      <c r="B13" s="21" t="s">
        <v>9</v>
      </c>
      <c r="C13" s="22">
        <v>16</v>
      </c>
      <c r="D13" s="22">
        <v>18.899999999999999</v>
      </c>
      <c r="E13" s="40">
        <v>20.6</v>
      </c>
      <c r="F13" s="24">
        <v>21.7</v>
      </c>
      <c r="G13" s="24"/>
      <c r="H13" s="22">
        <f t="shared" si="0"/>
        <v>13.6</v>
      </c>
      <c r="I13" s="22">
        <f t="shared" si="1"/>
        <v>16.064999999999998</v>
      </c>
      <c r="J13" s="22">
        <f t="shared" ref="J13" si="3">E13*0.85</f>
        <v>17.510000000000002</v>
      </c>
      <c r="K13" s="22">
        <f t="shared" ref="K13" si="4">F13*0.85</f>
        <v>18.445</v>
      </c>
      <c r="L13" s="22"/>
      <c r="M13" s="23">
        <v>12.07</v>
      </c>
      <c r="N13" s="23">
        <v>8.39</v>
      </c>
      <c r="O13" s="41">
        <v>6.9</v>
      </c>
      <c r="P13" s="24">
        <v>6.76</v>
      </c>
      <c r="Q13" s="24"/>
      <c r="R13" s="23">
        <v>2.96</v>
      </c>
      <c r="S13" s="23">
        <v>3.17</v>
      </c>
      <c r="T13" s="23">
        <v>3.29</v>
      </c>
      <c r="U13" s="24">
        <v>3.31</v>
      </c>
      <c r="V13" s="24"/>
      <c r="W13" s="23">
        <v>1.44</v>
      </c>
      <c r="X13" s="23">
        <v>1.63</v>
      </c>
      <c r="Y13" s="23">
        <v>1.61</v>
      </c>
      <c r="Z13" s="24">
        <v>1.95</v>
      </c>
      <c r="AA13" s="23"/>
    </row>
    <row r="14" spans="1:27" s="15" customFormat="1" ht="39.9" customHeight="1" x14ac:dyDescent="0.45">
      <c r="A14" s="170" t="s">
        <v>15</v>
      </c>
      <c r="B14" s="171"/>
      <c r="C14" s="25">
        <f>AVERAGE(C10:C13)</f>
        <v>16.174999999999997</v>
      </c>
      <c r="D14" s="25">
        <f t="shared" ref="D14:E14" si="5">AVERAGE(D10:D13)</f>
        <v>18.95</v>
      </c>
      <c r="E14" s="25">
        <f t="shared" si="5"/>
        <v>20.925000000000001</v>
      </c>
      <c r="F14" s="25">
        <f>AVERAGE(F10:F13)</f>
        <v>21.65</v>
      </c>
      <c r="G14" s="25" t="e">
        <f>AVERAGE(G10:G13)</f>
        <v>#DIV/0!</v>
      </c>
      <c r="H14" s="25">
        <f>AVERAGE(H10:H13)</f>
        <v>13.748749999999999</v>
      </c>
      <c r="I14" s="25">
        <f t="shared" ref="I14:J14" si="6">AVERAGE(I10:I13)</f>
        <v>16.107499999999998</v>
      </c>
      <c r="J14" s="25">
        <f t="shared" si="6"/>
        <v>17.786249999999999</v>
      </c>
      <c r="K14" s="25">
        <f>AVERAGE(K10:K13)</f>
        <v>18.4025</v>
      </c>
      <c r="L14" s="25" t="e">
        <f>AVERAGE(L10:L13)</f>
        <v>#DIV/0!</v>
      </c>
      <c r="M14" s="26">
        <f>AVERAGE(M10:M13)</f>
        <v>11.9125</v>
      </c>
      <c r="N14" s="26">
        <f t="shared" ref="N14:O14" si="7">AVERAGE(N10:N13)</f>
        <v>8.75</v>
      </c>
      <c r="O14" s="26">
        <f t="shared" si="7"/>
        <v>7.5124999999999993</v>
      </c>
      <c r="P14" s="26">
        <f>AVERAGE(P10:P13)</f>
        <v>6.8149999999999995</v>
      </c>
      <c r="Q14" s="26" t="e">
        <f>AVERAGE(Q10:Q13)</f>
        <v>#DIV/0!</v>
      </c>
      <c r="R14" s="26">
        <f>AVERAGE(R10:R13)</f>
        <v>2.9625000000000004</v>
      </c>
      <c r="S14" s="26">
        <f t="shared" ref="S14:T14" si="8">AVERAGE(S10:S13)</f>
        <v>3.1175000000000002</v>
      </c>
      <c r="T14" s="26">
        <f t="shared" si="8"/>
        <v>3.2275</v>
      </c>
      <c r="U14" s="26">
        <f>AVERAGE(U10:U13)</f>
        <v>3.31</v>
      </c>
      <c r="V14" s="26" t="e">
        <f>AVERAGE(V10:V13)</f>
        <v>#DIV/0!</v>
      </c>
      <c r="W14" s="26">
        <f>AVERAGE(W10:W13)</f>
        <v>1.4950000000000001</v>
      </c>
      <c r="X14" s="26">
        <f t="shared" ref="X14:Y14" si="9">AVERAGE(X10:X13)</f>
        <v>1.6375</v>
      </c>
      <c r="Y14" s="26">
        <f t="shared" si="9"/>
        <v>1.7250000000000001</v>
      </c>
      <c r="Z14" s="26">
        <f>AVERAGE(Z10:Z13)</f>
        <v>1.835</v>
      </c>
      <c r="AA14" s="26" t="e">
        <f>AVERAGE(AA10:AA13)</f>
        <v>#DIV/0!</v>
      </c>
    </row>
    <row r="15" spans="1:27" s="15" customFormat="1" ht="39.9" hidden="1" customHeight="1" x14ac:dyDescent="0.45">
      <c r="A15" s="168"/>
      <c r="B15" s="168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hidden="1" x14ac:dyDescent="0.3"/>
    <row r="17" spans="4:8" hidden="1" x14ac:dyDescent="0.3"/>
    <row r="18" spans="4:8" hidden="1" x14ac:dyDescent="0.3"/>
    <row r="19" spans="4:8" hidden="1" x14ac:dyDescent="0.3"/>
    <row r="21" spans="4:8" x14ac:dyDescent="0.3">
      <c r="D21" s="17"/>
      <c r="E21" s="17"/>
      <c r="F21" s="17"/>
      <c r="G21" s="17"/>
      <c r="H21" s="17"/>
    </row>
    <row r="22" spans="4:8" x14ac:dyDescent="0.3">
      <c r="D22" s="17"/>
      <c r="E22" s="17"/>
      <c r="F22" s="17"/>
      <c r="G22" s="17"/>
      <c r="H22" s="17"/>
    </row>
    <row r="27" spans="4:8" ht="13.5" customHeight="1" x14ac:dyDescent="0.3"/>
  </sheetData>
  <mergeCells count="8">
    <mergeCell ref="W7:AA7"/>
    <mergeCell ref="M7:Q7"/>
    <mergeCell ref="R7:V7"/>
    <mergeCell ref="A15:B15"/>
    <mergeCell ref="A8:B8"/>
    <mergeCell ref="C7:G7"/>
    <mergeCell ref="H7:L7"/>
    <mergeCell ref="A14:B14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pageOrder="overThenDown" orientation="landscape" r:id="rId1"/>
  <headerFooter scaleWithDoc="0" alignWithMargins="0">
    <oddHeader>&amp;C&amp;"Arial Black,Normale"&amp;14CONTROLLO MATURAZIONE DELLE UVE 2024</oddHeader>
    <oddFooter>&amp;L&amp;"Calibri Light,Normale"&amp;9*Valore di calcolo: °Brix*0,85
V = vendemmiato
n.p. = non pervenuto
Gr. = Grandinato&amp;C&amp;"Arial,Grassetto"&amp;12Enocontrol scarl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C00FF"/>
    <pageSetUpPr fitToPage="1"/>
  </sheetPr>
  <dimension ref="A1:W32"/>
  <sheetViews>
    <sheetView topLeftCell="A5" zoomScale="55" zoomScaleNormal="55" zoomScaleSheetLayoutView="100" zoomScalePageLayoutView="50" workbookViewId="0">
      <selection activeCell="AN23" sqref="AN23"/>
    </sheetView>
  </sheetViews>
  <sheetFormatPr defaultColWidth="9.109375" defaultRowHeight="28.8" x14ac:dyDescent="0.55000000000000004"/>
  <cols>
    <col min="1" max="1" width="13.6640625" style="30" customWidth="1"/>
    <col min="2" max="2" width="25.6640625" style="30" customWidth="1"/>
    <col min="3" max="3" width="30.88671875" style="30" customWidth="1"/>
    <col min="4" max="4" width="9.6640625" style="30" customWidth="1"/>
    <col min="5" max="5" width="12.5546875" style="30" bestFit="1" customWidth="1"/>
    <col min="6" max="7" width="10.33203125" style="30" customWidth="1"/>
    <col min="8" max="8" width="8.33203125" style="30" customWidth="1"/>
    <col min="9" max="10" width="9.6640625" style="30" customWidth="1"/>
    <col min="11" max="11" width="10.5546875" style="30" customWidth="1"/>
    <col min="12" max="12" width="15.88671875" style="30" customWidth="1"/>
    <col min="13" max="13" width="9.6640625" style="72" customWidth="1"/>
    <col min="14" max="14" width="10.88671875" style="30" customWidth="1"/>
    <col min="15" max="15" width="9.5546875" style="30" customWidth="1"/>
    <col min="16" max="16" width="9.109375" style="30" customWidth="1"/>
    <col min="17" max="18" width="10.33203125" style="30" customWidth="1"/>
    <col min="19" max="19" width="9.109375" style="30" customWidth="1"/>
    <col min="20" max="20" width="8.5546875" style="30" customWidth="1"/>
    <col min="21" max="21" width="7.6640625" style="30" customWidth="1"/>
    <col min="22" max="22" width="10.109375" style="30" customWidth="1"/>
    <col min="23" max="23" width="14.109375" style="30" customWidth="1"/>
    <col min="24" max="16384" width="9.109375" style="30"/>
  </cols>
  <sheetData>
    <row r="1" spans="1:23" ht="40.5" customHeight="1" x14ac:dyDescent="0.55000000000000004">
      <c r="A1" s="6" t="s">
        <v>121</v>
      </c>
      <c r="B1" s="6"/>
      <c r="C1" s="7"/>
      <c r="D1" s="7"/>
      <c r="E1" s="7"/>
      <c r="F1" s="7"/>
      <c r="G1" s="6"/>
      <c r="H1" s="6"/>
      <c r="I1" s="6"/>
      <c r="K1" s="6"/>
      <c r="M1" s="6"/>
      <c r="N1" s="6"/>
      <c r="O1" s="6"/>
      <c r="P1" s="6" t="s">
        <v>117</v>
      </c>
    </row>
    <row r="2" spans="1:23" ht="40.5" customHeight="1" x14ac:dyDescent="0.55000000000000004">
      <c r="A2" s="6" t="s">
        <v>120</v>
      </c>
      <c r="B2" s="6"/>
      <c r="C2" s="7"/>
      <c r="D2" s="7"/>
      <c r="E2" s="7"/>
      <c r="F2" s="7"/>
      <c r="G2" s="6"/>
      <c r="H2" s="6"/>
      <c r="I2" s="6"/>
      <c r="K2" s="6"/>
      <c r="M2" s="6"/>
      <c r="N2" s="6"/>
      <c r="O2" s="6"/>
      <c r="P2" s="6" t="s">
        <v>116</v>
      </c>
    </row>
    <row r="3" spans="1:23" ht="40.5" customHeight="1" x14ac:dyDescent="0.55000000000000004">
      <c r="A3" s="6" t="s">
        <v>151</v>
      </c>
      <c r="B3" s="6"/>
      <c r="C3" s="6"/>
      <c r="D3" s="7"/>
      <c r="E3" s="7"/>
      <c r="F3" s="7"/>
      <c r="G3" s="8"/>
      <c r="H3" s="8"/>
      <c r="I3" s="8"/>
      <c r="K3" s="8"/>
      <c r="M3" s="6"/>
      <c r="N3" s="6"/>
      <c r="O3" s="6"/>
      <c r="P3" s="8" t="s">
        <v>118</v>
      </c>
    </row>
    <row r="4" spans="1:23" ht="40.5" customHeight="1" x14ac:dyDescent="0.55000000000000004">
      <c r="B4" s="6"/>
      <c r="C4" s="7"/>
      <c r="D4" s="7"/>
      <c r="E4" s="7"/>
      <c r="F4" s="7"/>
      <c r="G4" s="6"/>
      <c r="H4" s="6"/>
      <c r="I4" s="6"/>
      <c r="K4" s="6"/>
      <c r="M4" s="6"/>
      <c r="N4" s="6"/>
      <c r="O4" s="6"/>
      <c r="P4" s="6" t="s">
        <v>119</v>
      </c>
    </row>
    <row r="5" spans="1:23" s="61" customFormat="1" ht="40.5" customHeight="1" x14ac:dyDescent="0.65">
      <c r="A5" s="184" t="s">
        <v>41</v>
      </c>
      <c r="B5" s="184"/>
      <c r="C5" s="185"/>
      <c r="D5" s="80"/>
      <c r="E5" s="80"/>
      <c r="F5" s="80"/>
      <c r="G5" s="80"/>
      <c r="H5" s="80"/>
      <c r="I5" s="80"/>
      <c r="N5" s="81"/>
      <c r="O5" s="81"/>
    </row>
    <row r="6" spans="1:23" ht="40.5" customHeight="1" x14ac:dyDescent="0.55000000000000004">
      <c r="G6" s="74"/>
      <c r="H6" s="8"/>
      <c r="I6" s="8"/>
      <c r="J6" s="8"/>
      <c r="K6" s="8"/>
      <c r="L6" s="8"/>
      <c r="M6" s="57"/>
    </row>
    <row r="7" spans="1:23" ht="84" customHeight="1" x14ac:dyDescent="0.55000000000000004">
      <c r="A7" s="32" t="s">
        <v>1</v>
      </c>
      <c r="B7" s="32" t="s">
        <v>2</v>
      </c>
      <c r="C7" s="32" t="s">
        <v>17</v>
      </c>
      <c r="D7" s="167" t="s">
        <v>3</v>
      </c>
      <c r="E7" s="167"/>
      <c r="F7" s="167"/>
      <c r="G7" s="167"/>
      <c r="H7" s="186" t="s">
        <v>4</v>
      </c>
      <c r="I7" s="186"/>
      <c r="J7" s="186"/>
      <c r="K7" s="186"/>
      <c r="L7" s="166" t="s">
        <v>152</v>
      </c>
      <c r="M7" s="166"/>
      <c r="N7" s="166"/>
      <c r="O7" s="166"/>
      <c r="P7" s="176" t="s">
        <v>5</v>
      </c>
      <c r="Q7" s="176"/>
      <c r="R7" s="176"/>
      <c r="S7" s="176"/>
      <c r="T7" s="163" t="s">
        <v>173</v>
      </c>
      <c r="U7" s="183"/>
      <c r="V7" s="183"/>
      <c r="W7" s="183"/>
    </row>
    <row r="8" spans="1:23" s="82" customFormat="1" ht="39.9" customHeight="1" x14ac:dyDescent="0.45">
      <c r="A8" s="172" t="s">
        <v>156</v>
      </c>
      <c r="B8" s="172"/>
      <c r="C8" s="172"/>
      <c r="D8" s="19">
        <v>45531</v>
      </c>
      <c r="E8" s="19">
        <v>45538</v>
      </c>
      <c r="F8" s="19">
        <v>45545</v>
      </c>
      <c r="G8" s="19"/>
      <c r="H8" s="19">
        <v>45531</v>
      </c>
      <c r="I8" s="19">
        <v>45538</v>
      </c>
      <c r="J8" s="19">
        <v>45545</v>
      </c>
      <c r="K8" s="19"/>
      <c r="L8" s="19">
        <v>45531</v>
      </c>
      <c r="M8" s="19">
        <v>45538</v>
      </c>
      <c r="N8" s="19">
        <v>45545</v>
      </c>
      <c r="O8" s="19"/>
      <c r="P8" s="19">
        <v>45531</v>
      </c>
      <c r="Q8" s="19">
        <v>45538</v>
      </c>
      <c r="R8" s="19">
        <v>45545</v>
      </c>
      <c r="S8" s="19"/>
      <c r="T8" s="19">
        <v>45531</v>
      </c>
      <c r="U8" s="19">
        <v>45538</v>
      </c>
      <c r="V8" s="19">
        <v>45545</v>
      </c>
      <c r="W8" s="19"/>
    </row>
    <row r="9" spans="1:23" s="18" customFormat="1" ht="39.9" customHeight="1" x14ac:dyDescent="0.45">
      <c r="A9" s="21" t="s">
        <v>42</v>
      </c>
      <c r="B9" s="21" t="s">
        <v>7</v>
      </c>
      <c r="C9" s="21" t="s">
        <v>147</v>
      </c>
      <c r="D9" s="22">
        <v>18.600000000000001</v>
      </c>
      <c r="E9" s="22">
        <v>20</v>
      </c>
      <c r="F9" s="22">
        <v>20.2</v>
      </c>
      <c r="G9" s="22"/>
      <c r="H9" s="22">
        <f>D9*0.85</f>
        <v>15.81</v>
      </c>
      <c r="I9" s="22">
        <f>E9*0.85</f>
        <v>17</v>
      </c>
      <c r="J9" s="22">
        <f>F9*0.85</f>
        <v>17.169999999999998</v>
      </c>
      <c r="K9" s="25"/>
      <c r="L9" s="23">
        <v>5.2</v>
      </c>
      <c r="M9" s="23">
        <v>4.82</v>
      </c>
      <c r="N9" s="23">
        <v>5.0599999999999996</v>
      </c>
      <c r="O9" s="25"/>
      <c r="P9" s="23">
        <v>3.48</v>
      </c>
      <c r="Q9" s="23">
        <v>3.65</v>
      </c>
      <c r="R9" s="23">
        <v>3.57</v>
      </c>
      <c r="S9" s="25"/>
      <c r="T9" s="23">
        <v>2.15</v>
      </c>
      <c r="U9" s="23">
        <v>2.25</v>
      </c>
      <c r="V9" s="23">
        <v>2.92</v>
      </c>
      <c r="W9" s="25"/>
    </row>
    <row r="10" spans="1:23" s="18" customFormat="1" ht="39.9" customHeight="1" x14ac:dyDescent="0.45">
      <c r="A10" s="21" t="s">
        <v>44</v>
      </c>
      <c r="B10" s="21" t="s">
        <v>9</v>
      </c>
      <c r="C10" s="21" t="s">
        <v>161</v>
      </c>
      <c r="D10" s="22">
        <v>21.1</v>
      </c>
      <c r="E10" s="22">
        <v>22.3</v>
      </c>
      <c r="F10" s="22" t="s">
        <v>204</v>
      </c>
      <c r="G10" s="25"/>
      <c r="H10" s="22">
        <f>D10*0.85</f>
        <v>17.935000000000002</v>
      </c>
      <c r="I10" s="22">
        <f t="shared" ref="I10:J15" si="0">E10*0.85</f>
        <v>18.955000000000002</v>
      </c>
      <c r="J10" s="22" t="s">
        <v>204</v>
      </c>
      <c r="K10" s="22"/>
      <c r="L10" s="23">
        <v>8.6199999999999992</v>
      </c>
      <c r="M10" s="23">
        <v>7.33</v>
      </c>
      <c r="N10" s="23" t="s">
        <v>204</v>
      </c>
      <c r="O10" s="25"/>
      <c r="P10" s="23">
        <v>3.2</v>
      </c>
      <c r="Q10" s="23">
        <v>3.34</v>
      </c>
      <c r="R10" s="23" t="s">
        <v>204</v>
      </c>
      <c r="S10" s="25"/>
      <c r="T10" s="23">
        <v>1.75</v>
      </c>
      <c r="U10" s="23">
        <v>1.65</v>
      </c>
      <c r="V10" s="23" t="s">
        <v>204</v>
      </c>
      <c r="W10" s="25"/>
    </row>
    <row r="11" spans="1:23" s="18" customFormat="1" ht="39.9" customHeight="1" x14ac:dyDescent="0.45">
      <c r="A11" s="21" t="s">
        <v>45</v>
      </c>
      <c r="B11" s="21" t="s">
        <v>46</v>
      </c>
      <c r="C11" s="21" t="s">
        <v>162</v>
      </c>
      <c r="D11" s="22">
        <v>15.8</v>
      </c>
      <c r="E11" s="22">
        <v>17.8</v>
      </c>
      <c r="F11" s="22">
        <v>17.899999999999999</v>
      </c>
      <c r="G11" s="22"/>
      <c r="H11" s="22">
        <f t="shared" ref="H11:H15" si="1">D11*0.85</f>
        <v>13.43</v>
      </c>
      <c r="I11" s="22">
        <f t="shared" si="0"/>
        <v>15.13</v>
      </c>
      <c r="J11" s="22">
        <v>15.2</v>
      </c>
      <c r="K11" s="22"/>
      <c r="L11" s="23">
        <v>10.95</v>
      </c>
      <c r="M11" s="23">
        <v>10.220000000000001</v>
      </c>
      <c r="N11" s="23">
        <v>8.7799999999999994</v>
      </c>
      <c r="O11" s="23"/>
      <c r="P11" s="23">
        <v>3.05</v>
      </c>
      <c r="Q11" s="23">
        <v>3.14</v>
      </c>
      <c r="R11" s="23">
        <v>3.2</v>
      </c>
      <c r="S11" s="23"/>
      <c r="T11" s="23">
        <v>2.17</v>
      </c>
      <c r="U11" s="23">
        <v>2.37</v>
      </c>
      <c r="V11" s="23">
        <v>2.21</v>
      </c>
      <c r="W11" s="23"/>
    </row>
    <row r="12" spans="1:23" s="18" customFormat="1" ht="39.9" customHeight="1" x14ac:dyDescent="0.45">
      <c r="A12" s="21" t="s">
        <v>47</v>
      </c>
      <c r="B12" s="21" t="s">
        <v>11</v>
      </c>
      <c r="C12" s="21" t="s">
        <v>163</v>
      </c>
      <c r="D12" s="22">
        <v>20</v>
      </c>
      <c r="E12" s="22">
        <v>22.7</v>
      </c>
      <c r="F12" s="22">
        <v>23.2</v>
      </c>
      <c r="G12" s="25"/>
      <c r="H12" s="22">
        <f t="shared" si="1"/>
        <v>17</v>
      </c>
      <c r="I12" s="22">
        <f t="shared" si="0"/>
        <v>19.294999999999998</v>
      </c>
      <c r="J12" s="22">
        <f t="shared" si="0"/>
        <v>19.72</v>
      </c>
      <c r="K12" s="25"/>
      <c r="L12" s="23">
        <v>6.45</v>
      </c>
      <c r="M12" s="23">
        <v>5.89</v>
      </c>
      <c r="N12" s="23">
        <v>5.43</v>
      </c>
      <c r="O12" s="25"/>
      <c r="P12" s="23">
        <v>3.29</v>
      </c>
      <c r="Q12" s="23">
        <v>3.49</v>
      </c>
      <c r="R12" s="23">
        <v>3.49</v>
      </c>
      <c r="S12" s="25"/>
      <c r="T12" s="23">
        <v>1.85</v>
      </c>
      <c r="U12" s="23">
        <v>1.86</v>
      </c>
      <c r="V12" s="23">
        <v>2</v>
      </c>
      <c r="W12" s="25"/>
    </row>
    <row r="13" spans="1:23" s="18" customFormat="1" ht="39.9" customHeight="1" x14ac:dyDescent="0.45">
      <c r="A13" s="21" t="s">
        <v>48</v>
      </c>
      <c r="B13" s="21" t="s">
        <v>11</v>
      </c>
      <c r="C13" s="21" t="s">
        <v>164</v>
      </c>
      <c r="D13" s="22">
        <v>18.399999999999999</v>
      </c>
      <c r="E13" s="22">
        <v>20.3</v>
      </c>
      <c r="F13" s="22">
        <v>19.3</v>
      </c>
      <c r="G13" s="25"/>
      <c r="H13" s="22">
        <f t="shared" si="1"/>
        <v>15.639999999999999</v>
      </c>
      <c r="I13" s="22">
        <f t="shared" si="0"/>
        <v>17.254999999999999</v>
      </c>
      <c r="J13" s="22">
        <f t="shared" si="0"/>
        <v>16.405000000000001</v>
      </c>
      <c r="K13" s="22"/>
      <c r="L13" s="23">
        <v>6.44</v>
      </c>
      <c r="M13" s="23">
        <v>5.28</v>
      </c>
      <c r="N13" s="23">
        <v>5.25</v>
      </c>
      <c r="O13" s="25"/>
      <c r="P13" s="23">
        <v>3.36</v>
      </c>
      <c r="Q13" s="23">
        <v>3.57</v>
      </c>
      <c r="R13" s="23">
        <v>3.52</v>
      </c>
      <c r="S13" s="25"/>
      <c r="T13" s="23">
        <v>2.04</v>
      </c>
      <c r="U13" s="23">
        <v>2.13</v>
      </c>
      <c r="V13" s="23">
        <v>2.44</v>
      </c>
      <c r="W13" s="25"/>
    </row>
    <row r="14" spans="1:23" s="18" customFormat="1" ht="39.9" customHeight="1" x14ac:dyDescent="0.45">
      <c r="A14" s="48" t="s">
        <v>136</v>
      </c>
      <c r="B14" s="48" t="s">
        <v>135</v>
      </c>
      <c r="C14" s="48" t="s">
        <v>165</v>
      </c>
      <c r="D14" s="22">
        <v>17.399999999999999</v>
      </c>
      <c r="E14" s="49">
        <v>19.899999999999999</v>
      </c>
      <c r="F14" s="49">
        <v>22.9</v>
      </c>
      <c r="G14" s="49"/>
      <c r="H14" s="22">
        <f t="shared" si="1"/>
        <v>14.79</v>
      </c>
      <c r="I14" s="22">
        <f t="shared" si="0"/>
        <v>16.914999999999999</v>
      </c>
      <c r="J14" s="22">
        <f t="shared" si="0"/>
        <v>19.465</v>
      </c>
      <c r="K14" s="22"/>
      <c r="L14" s="51">
        <v>9</v>
      </c>
      <c r="M14" s="51">
        <v>7.92</v>
      </c>
      <c r="N14" s="51">
        <v>6.31</v>
      </c>
      <c r="O14" s="51"/>
      <c r="P14" s="51">
        <v>3.08</v>
      </c>
      <c r="Q14" s="51">
        <v>3.16</v>
      </c>
      <c r="R14" s="51">
        <v>3.33</v>
      </c>
      <c r="S14" s="51"/>
      <c r="T14" s="51">
        <v>1.8</v>
      </c>
      <c r="U14" s="51">
        <v>2.25</v>
      </c>
      <c r="V14" s="51">
        <v>2.11</v>
      </c>
      <c r="W14" s="23"/>
    </row>
    <row r="15" spans="1:23" s="18" customFormat="1" ht="39.9" customHeight="1" x14ac:dyDescent="0.45">
      <c r="A15" s="21" t="s">
        <v>138</v>
      </c>
      <c r="B15" s="21" t="s">
        <v>43</v>
      </c>
      <c r="C15" s="21" t="s">
        <v>166</v>
      </c>
      <c r="D15" s="22">
        <v>15.4</v>
      </c>
      <c r="E15" s="22">
        <v>18.5</v>
      </c>
      <c r="F15" s="22">
        <v>18.899999999999999</v>
      </c>
      <c r="G15" s="25"/>
      <c r="H15" s="22">
        <f t="shared" si="1"/>
        <v>13.09</v>
      </c>
      <c r="I15" s="22">
        <f t="shared" si="0"/>
        <v>15.725</v>
      </c>
      <c r="J15" s="22">
        <f t="shared" si="0"/>
        <v>16.064999999999998</v>
      </c>
      <c r="K15" s="22"/>
      <c r="L15" s="23">
        <v>11.39</v>
      </c>
      <c r="M15" s="23">
        <v>8.5</v>
      </c>
      <c r="N15" s="23">
        <v>7.74</v>
      </c>
      <c r="O15" s="25"/>
      <c r="P15" s="23">
        <v>2.97</v>
      </c>
      <c r="Q15" s="23">
        <v>3.11</v>
      </c>
      <c r="R15" s="23">
        <v>3.12</v>
      </c>
      <c r="S15" s="25"/>
      <c r="T15" s="23">
        <v>2.2799999999999998</v>
      </c>
      <c r="U15" s="23">
        <v>2.34</v>
      </c>
      <c r="V15" s="23">
        <v>2.2000000000000002</v>
      </c>
      <c r="W15" s="25"/>
    </row>
    <row r="16" spans="1:23" s="83" customFormat="1" ht="39.9" customHeight="1" x14ac:dyDescent="0.45">
      <c r="A16" s="168" t="s">
        <v>15</v>
      </c>
      <c r="B16" s="168"/>
      <c r="C16" s="168"/>
      <c r="D16" s="25">
        <f>AVERAGE(D9:D15)</f>
        <v>18.100000000000001</v>
      </c>
      <c r="E16" s="25">
        <f>AVERAGE(E9:E15)</f>
        <v>20.214285714285715</v>
      </c>
      <c r="F16" s="25">
        <f>AVERAGE(F9:F15)</f>
        <v>20.400000000000002</v>
      </c>
      <c r="G16" s="25"/>
      <c r="H16" s="25">
        <f t="shared" ref="H16:J16" si="2">AVERAGE(H9:H15)</f>
        <v>15.385000000000003</v>
      </c>
      <c r="I16" s="25">
        <f t="shared" si="2"/>
        <v>17.182142857142853</v>
      </c>
      <c r="J16" s="25">
        <f t="shared" si="2"/>
        <v>17.337500000000002</v>
      </c>
      <c r="K16" s="25"/>
      <c r="L16" s="26">
        <f>AVERAGE(L9:L15)</f>
        <v>8.2928571428571427</v>
      </c>
      <c r="M16" s="26">
        <f>AVERAGE(M9:M15)</f>
        <v>7.137142857142857</v>
      </c>
      <c r="N16" s="26">
        <f>AVERAGE(N9:N15)</f>
        <v>6.4283333333333337</v>
      </c>
      <c r="O16" s="26"/>
      <c r="P16" s="26">
        <f>AVERAGE(P9:P15)</f>
        <v>3.2042857142857142</v>
      </c>
      <c r="Q16" s="26">
        <f>AVERAGE(Q9:Q15)</f>
        <v>3.3514285714285714</v>
      </c>
      <c r="R16" s="26">
        <f>AVERAGE(R9:R15)</f>
        <v>3.3716666666666666</v>
      </c>
      <c r="S16" s="26"/>
      <c r="T16" s="26">
        <f>AVERAGE(T9:T15)</f>
        <v>2.0057142857142858</v>
      </c>
      <c r="U16" s="26">
        <f>AVERAGE(U9:U15)</f>
        <v>2.121428571428571</v>
      </c>
      <c r="V16" s="26">
        <f>AVERAGE(V9:V15)</f>
        <v>2.313333333333333</v>
      </c>
      <c r="W16" s="26"/>
    </row>
    <row r="17" spans="1:23" s="84" customFormat="1" ht="39.9" customHeight="1" x14ac:dyDescent="0.45">
      <c r="A17" s="48" t="s">
        <v>49</v>
      </c>
      <c r="B17" s="48" t="s">
        <v>50</v>
      </c>
      <c r="C17" s="48" t="s">
        <v>167</v>
      </c>
      <c r="D17" s="22">
        <v>19.600000000000001</v>
      </c>
      <c r="E17" s="49">
        <v>20.3</v>
      </c>
      <c r="F17" s="22">
        <v>21.3</v>
      </c>
      <c r="G17" s="25"/>
      <c r="H17" s="49">
        <f t="shared" ref="H17:J18" si="3">D17*0.85</f>
        <v>16.66</v>
      </c>
      <c r="I17" s="49">
        <f t="shared" si="3"/>
        <v>17.254999999999999</v>
      </c>
      <c r="J17" s="49">
        <f t="shared" si="3"/>
        <v>18.105</v>
      </c>
      <c r="K17" s="25"/>
      <c r="L17" s="51">
        <v>5.82</v>
      </c>
      <c r="M17" s="51">
        <v>5.62</v>
      </c>
      <c r="N17" s="23">
        <v>4.83</v>
      </c>
      <c r="O17" s="25"/>
      <c r="P17" s="51">
        <v>3.29</v>
      </c>
      <c r="Q17" s="51">
        <v>3.5</v>
      </c>
      <c r="R17" s="23">
        <v>3.52</v>
      </c>
      <c r="S17" s="25"/>
      <c r="T17" s="51">
        <v>1.83</v>
      </c>
      <c r="U17" s="51">
        <v>2.0499999999999998</v>
      </c>
      <c r="V17" s="23">
        <v>1.81</v>
      </c>
      <c r="W17" s="25"/>
    </row>
    <row r="18" spans="1:23" s="18" customFormat="1" ht="39.9" customHeight="1" x14ac:dyDescent="0.45">
      <c r="A18" s="21" t="s">
        <v>51</v>
      </c>
      <c r="B18" s="21" t="s">
        <v>50</v>
      </c>
      <c r="C18" s="21" t="s">
        <v>168</v>
      </c>
      <c r="D18" s="22">
        <v>18.2</v>
      </c>
      <c r="E18" s="22">
        <v>20.8</v>
      </c>
      <c r="F18" s="22">
        <v>21</v>
      </c>
      <c r="G18" s="25"/>
      <c r="H18" s="49">
        <f t="shared" ref="H18" si="4">D18*0.85</f>
        <v>15.469999999999999</v>
      </c>
      <c r="I18" s="49">
        <f t="shared" ref="I18" si="5">E18*0.85</f>
        <v>17.68</v>
      </c>
      <c r="J18" s="49">
        <f t="shared" si="3"/>
        <v>17.849999999999998</v>
      </c>
      <c r="K18" s="25"/>
      <c r="L18" s="23">
        <v>7</v>
      </c>
      <c r="M18" s="23">
        <v>6.15</v>
      </c>
      <c r="N18" s="23">
        <v>5.41</v>
      </c>
      <c r="O18" s="25"/>
      <c r="P18" s="23">
        <v>3.25</v>
      </c>
      <c r="Q18" s="23">
        <v>3.43</v>
      </c>
      <c r="R18" s="23">
        <v>3.44</v>
      </c>
      <c r="S18" s="25"/>
      <c r="T18" s="23">
        <v>2.2999999999999998</v>
      </c>
      <c r="U18" s="23">
        <v>2.31</v>
      </c>
      <c r="V18" s="23">
        <v>2.13</v>
      </c>
      <c r="W18" s="25"/>
    </row>
    <row r="19" spans="1:23" s="83" customFormat="1" ht="39.9" customHeight="1" x14ac:dyDescent="0.45">
      <c r="A19" s="168" t="s">
        <v>15</v>
      </c>
      <c r="B19" s="168"/>
      <c r="C19" s="168"/>
      <c r="D19" s="25">
        <f>AVERAGE(D17:D18)</f>
        <v>18.899999999999999</v>
      </c>
      <c r="E19" s="25">
        <f>AVERAGE(E17:E18)</f>
        <v>20.55</v>
      </c>
      <c r="F19" s="25">
        <f>AVERAGE(F17:F18)</f>
        <v>21.15</v>
      </c>
      <c r="G19" s="22"/>
      <c r="H19" s="25">
        <f t="shared" ref="H19:V19" si="6">AVERAGE(H17:H18)</f>
        <v>16.064999999999998</v>
      </c>
      <c r="I19" s="25">
        <f t="shared" si="6"/>
        <v>17.467500000000001</v>
      </c>
      <c r="J19" s="25">
        <f t="shared" si="6"/>
        <v>17.977499999999999</v>
      </c>
      <c r="K19" s="22"/>
      <c r="L19" s="26">
        <f t="shared" si="6"/>
        <v>6.41</v>
      </c>
      <c r="M19" s="26">
        <f t="shared" si="6"/>
        <v>5.8849999999999998</v>
      </c>
      <c r="N19" s="26">
        <f t="shared" si="6"/>
        <v>5.12</v>
      </c>
      <c r="O19" s="22"/>
      <c r="P19" s="26">
        <f t="shared" si="6"/>
        <v>3.27</v>
      </c>
      <c r="Q19" s="26">
        <f t="shared" si="6"/>
        <v>3.4649999999999999</v>
      </c>
      <c r="R19" s="26">
        <f t="shared" si="6"/>
        <v>3.48</v>
      </c>
      <c r="S19" s="22"/>
      <c r="T19" s="26">
        <f t="shared" si="6"/>
        <v>2.0649999999999999</v>
      </c>
      <c r="U19" s="26">
        <f t="shared" si="6"/>
        <v>2.1799999999999997</v>
      </c>
      <c r="V19" s="26">
        <f t="shared" si="6"/>
        <v>1.97</v>
      </c>
      <c r="W19" s="26"/>
    </row>
    <row r="20" spans="1:23" s="15" customFormat="1" ht="39.9" customHeight="1" x14ac:dyDescent="0.45">
      <c r="A20" s="21" t="s">
        <v>52</v>
      </c>
      <c r="B20" s="21" t="s">
        <v>53</v>
      </c>
      <c r="C20" s="21" t="s">
        <v>169</v>
      </c>
      <c r="D20" s="22">
        <v>18</v>
      </c>
      <c r="E20" s="22">
        <v>21.9</v>
      </c>
      <c r="F20" s="22">
        <v>22.5</v>
      </c>
      <c r="G20" s="25"/>
      <c r="H20" s="22">
        <f t="shared" ref="H20:J22" si="7">D20*0.85</f>
        <v>15.299999999999999</v>
      </c>
      <c r="I20" s="22">
        <f t="shared" si="7"/>
        <v>18.614999999999998</v>
      </c>
      <c r="J20" s="22">
        <v>19.100000000000001</v>
      </c>
      <c r="K20" s="25"/>
      <c r="L20" s="23">
        <v>7.5</v>
      </c>
      <c r="M20" s="23">
        <v>6.54</v>
      </c>
      <c r="N20" s="23">
        <v>5.47</v>
      </c>
      <c r="O20" s="25"/>
      <c r="P20" s="23">
        <v>3.15</v>
      </c>
      <c r="Q20" s="23">
        <v>3.34</v>
      </c>
      <c r="R20" s="23">
        <v>3.39</v>
      </c>
      <c r="S20" s="25"/>
      <c r="T20" s="23">
        <v>1.43</v>
      </c>
      <c r="U20" s="23">
        <v>1.84</v>
      </c>
      <c r="V20" s="23">
        <v>1.78</v>
      </c>
      <c r="W20" s="25"/>
    </row>
    <row r="21" spans="1:23" s="15" customFormat="1" ht="39.9" customHeight="1" x14ac:dyDescent="0.45">
      <c r="A21" s="21" t="s">
        <v>54</v>
      </c>
      <c r="B21" s="21" t="s">
        <v>208</v>
      </c>
      <c r="C21" s="21" t="s">
        <v>209</v>
      </c>
      <c r="D21" s="22" t="s">
        <v>210</v>
      </c>
      <c r="E21" s="22">
        <v>18.5</v>
      </c>
      <c r="F21" s="22">
        <v>20.8</v>
      </c>
      <c r="G21" s="22"/>
      <c r="H21" s="22" t="s">
        <v>210</v>
      </c>
      <c r="I21" s="22">
        <f t="shared" si="7"/>
        <v>15.725</v>
      </c>
      <c r="J21" s="22">
        <f t="shared" si="7"/>
        <v>17.68</v>
      </c>
      <c r="K21" s="22"/>
      <c r="L21" s="22" t="s">
        <v>210</v>
      </c>
      <c r="M21" s="23">
        <v>7.39</v>
      </c>
      <c r="N21" s="22">
        <v>6.15</v>
      </c>
      <c r="O21" s="22"/>
      <c r="P21" s="22" t="s">
        <v>210</v>
      </c>
      <c r="Q21" s="23">
        <v>3.05</v>
      </c>
      <c r="R21" s="22">
        <v>3.12</v>
      </c>
      <c r="S21" s="22"/>
      <c r="T21" s="22" t="s">
        <v>210</v>
      </c>
      <c r="U21" s="23">
        <v>2.1800000000000002</v>
      </c>
      <c r="V21" s="22">
        <v>2.0499999999999998</v>
      </c>
      <c r="W21" s="22"/>
    </row>
    <row r="22" spans="1:23" s="15" customFormat="1" ht="39.9" customHeight="1" x14ac:dyDescent="0.45">
      <c r="A22" s="21" t="s">
        <v>56</v>
      </c>
      <c r="B22" s="21" t="s">
        <v>55</v>
      </c>
      <c r="C22" s="48" t="s">
        <v>170</v>
      </c>
      <c r="D22" s="22">
        <v>15.9</v>
      </c>
      <c r="E22" s="22">
        <v>18.3</v>
      </c>
      <c r="F22" s="22">
        <v>20.8</v>
      </c>
      <c r="G22" s="25"/>
      <c r="H22" s="22">
        <f t="shared" si="7"/>
        <v>13.515000000000001</v>
      </c>
      <c r="I22" s="22">
        <f t="shared" si="7"/>
        <v>15.555</v>
      </c>
      <c r="J22" s="22">
        <f t="shared" si="7"/>
        <v>17.68</v>
      </c>
      <c r="K22" s="25"/>
      <c r="L22" s="23">
        <v>8.6999999999999993</v>
      </c>
      <c r="M22" s="23">
        <v>7.91</v>
      </c>
      <c r="N22" s="23">
        <v>6.54</v>
      </c>
      <c r="O22" s="25"/>
      <c r="P22" s="23">
        <v>3.06</v>
      </c>
      <c r="Q22" s="23">
        <v>3.2</v>
      </c>
      <c r="R22" s="23">
        <v>3.32</v>
      </c>
      <c r="S22" s="25"/>
      <c r="T22" s="23">
        <v>1.97</v>
      </c>
      <c r="U22" s="23">
        <v>1.97</v>
      </c>
      <c r="V22" s="23">
        <v>1.9</v>
      </c>
      <c r="W22" s="25"/>
    </row>
    <row r="23" spans="1:23" s="83" customFormat="1" ht="39.9" customHeight="1" x14ac:dyDescent="0.45">
      <c r="A23" s="168" t="s">
        <v>15</v>
      </c>
      <c r="B23" s="168"/>
      <c r="C23" s="168"/>
      <c r="D23" s="25">
        <f t="shared" ref="D23:K23" si="8">AVERAGE(D20:D22)</f>
        <v>16.95</v>
      </c>
      <c r="E23" s="25">
        <f t="shared" si="8"/>
        <v>19.566666666666666</v>
      </c>
      <c r="F23" s="25">
        <f t="shared" si="8"/>
        <v>21.366666666666664</v>
      </c>
      <c r="G23" s="25" t="e">
        <f t="shared" si="8"/>
        <v>#DIV/0!</v>
      </c>
      <c r="H23" s="25">
        <f t="shared" si="8"/>
        <v>14.407499999999999</v>
      </c>
      <c r="I23" s="25">
        <f t="shared" si="8"/>
        <v>16.631666666666664</v>
      </c>
      <c r="J23" s="25">
        <f t="shared" si="8"/>
        <v>18.153333333333332</v>
      </c>
      <c r="K23" s="25" t="e">
        <f t="shared" si="8"/>
        <v>#DIV/0!</v>
      </c>
      <c r="L23" s="26">
        <f t="shared" ref="L23:W23" si="9">AVERAGE(L20:L22)</f>
        <v>8.1</v>
      </c>
      <c r="M23" s="26">
        <f t="shared" si="9"/>
        <v>7.28</v>
      </c>
      <c r="N23" s="26">
        <f t="shared" si="9"/>
        <v>6.0533333333333337</v>
      </c>
      <c r="O23" s="26" t="e">
        <f t="shared" si="9"/>
        <v>#DIV/0!</v>
      </c>
      <c r="P23" s="26">
        <f t="shared" si="9"/>
        <v>3.105</v>
      </c>
      <c r="Q23" s="26">
        <f t="shared" si="9"/>
        <v>3.1966666666666668</v>
      </c>
      <c r="R23" s="26">
        <f t="shared" si="9"/>
        <v>3.2766666666666668</v>
      </c>
      <c r="S23" s="26" t="e">
        <f t="shared" si="9"/>
        <v>#DIV/0!</v>
      </c>
      <c r="T23" s="26">
        <f t="shared" si="9"/>
        <v>1.7</v>
      </c>
      <c r="U23" s="26">
        <f t="shared" si="9"/>
        <v>1.9966666666666668</v>
      </c>
      <c r="V23" s="26">
        <f t="shared" si="9"/>
        <v>1.9100000000000001</v>
      </c>
      <c r="W23" s="26" t="e">
        <f t="shared" si="9"/>
        <v>#DIV/0!</v>
      </c>
    </row>
    <row r="24" spans="1:23" s="15" customFormat="1" ht="39.9" customHeight="1" x14ac:dyDescent="0.45">
      <c r="A24" s="48" t="s">
        <v>129</v>
      </c>
      <c r="B24" s="21" t="s">
        <v>57</v>
      </c>
      <c r="C24" s="21" t="s">
        <v>171</v>
      </c>
      <c r="D24" s="22" t="s">
        <v>207</v>
      </c>
      <c r="E24" s="22">
        <v>19.3</v>
      </c>
      <c r="F24" s="22">
        <v>20.5</v>
      </c>
      <c r="G24" s="22"/>
      <c r="H24" s="22" t="s">
        <v>207</v>
      </c>
      <c r="I24" s="22">
        <v>16.399999999999999</v>
      </c>
      <c r="J24" s="22">
        <v>17.399999999999999</v>
      </c>
      <c r="K24" s="22"/>
      <c r="L24" s="22" t="s">
        <v>207</v>
      </c>
      <c r="M24" s="23">
        <v>7.56</v>
      </c>
      <c r="N24" s="23">
        <v>6.39</v>
      </c>
      <c r="O24" s="22"/>
      <c r="P24" s="22" t="s">
        <v>207</v>
      </c>
      <c r="Q24" s="23">
        <v>3.3</v>
      </c>
      <c r="R24" s="23">
        <v>3.38</v>
      </c>
      <c r="S24" s="22"/>
      <c r="T24" s="22" t="s">
        <v>207</v>
      </c>
      <c r="U24" s="23">
        <v>1.88</v>
      </c>
      <c r="V24" s="23">
        <v>1.94</v>
      </c>
      <c r="W24" s="22"/>
    </row>
    <row r="25" spans="1:23" s="85" customFormat="1" ht="39.9" customHeight="1" x14ac:dyDescent="0.45">
      <c r="A25" s="187" t="s">
        <v>58</v>
      </c>
      <c r="B25" s="188"/>
      <c r="C25" s="189"/>
      <c r="D25" s="25">
        <f t="shared" ref="D25:K25" si="10">AVERAGE(D16,D19,D23,D24)</f>
        <v>17.983333333333334</v>
      </c>
      <c r="E25" s="25">
        <f t="shared" si="10"/>
        <v>19.907738095238095</v>
      </c>
      <c r="F25" s="25">
        <f t="shared" si="10"/>
        <v>20.854166666666664</v>
      </c>
      <c r="G25" s="25" t="e">
        <f t="shared" si="10"/>
        <v>#DIV/0!</v>
      </c>
      <c r="H25" s="25">
        <f t="shared" si="10"/>
        <v>15.285833333333334</v>
      </c>
      <c r="I25" s="25">
        <f t="shared" si="10"/>
        <v>16.920327380952379</v>
      </c>
      <c r="J25" s="25">
        <f t="shared" si="10"/>
        <v>17.717083333333335</v>
      </c>
      <c r="K25" s="25" t="e">
        <f t="shared" si="10"/>
        <v>#DIV/0!</v>
      </c>
      <c r="L25" s="26">
        <f t="shared" ref="L25:W25" si="11">AVERAGE(L16,L19,L23,L24)</f>
        <v>7.6009523809523811</v>
      </c>
      <c r="M25" s="26">
        <f t="shared" si="11"/>
        <v>6.9655357142857142</v>
      </c>
      <c r="N25" s="26">
        <f t="shared" si="11"/>
        <v>5.9979166666666668</v>
      </c>
      <c r="O25" s="26" t="e">
        <f t="shared" si="11"/>
        <v>#DIV/0!</v>
      </c>
      <c r="P25" s="26">
        <f t="shared" si="11"/>
        <v>3.1930952380952378</v>
      </c>
      <c r="Q25" s="26">
        <f t="shared" si="11"/>
        <v>3.3282738095238091</v>
      </c>
      <c r="R25" s="26">
        <f t="shared" si="11"/>
        <v>3.3770833333333332</v>
      </c>
      <c r="S25" s="26" t="e">
        <f t="shared" si="11"/>
        <v>#DIV/0!</v>
      </c>
      <c r="T25" s="26">
        <f t="shared" si="11"/>
        <v>1.9235714285714287</v>
      </c>
      <c r="U25" s="26">
        <f t="shared" si="11"/>
        <v>2.0445238095238096</v>
      </c>
      <c r="V25" s="26">
        <f t="shared" si="11"/>
        <v>2.0333333333333332</v>
      </c>
      <c r="W25" s="26" t="e">
        <f t="shared" si="11"/>
        <v>#DIV/0!</v>
      </c>
    </row>
    <row r="26" spans="1:23" x14ac:dyDescent="0.55000000000000004">
      <c r="B26" s="76"/>
      <c r="C26" s="76"/>
      <c r="D26" s="77"/>
      <c r="E26" s="77"/>
      <c r="F26" s="77"/>
      <c r="G26" s="77"/>
      <c r="H26" s="77"/>
      <c r="I26" s="77"/>
      <c r="J26" s="77"/>
      <c r="K26" s="77"/>
      <c r="L26" s="78"/>
      <c r="M26" s="78"/>
      <c r="N26" s="78"/>
      <c r="O26" s="78"/>
      <c r="P26" s="78"/>
      <c r="Q26" s="78"/>
      <c r="R26" s="78"/>
      <c r="W26" s="78"/>
    </row>
    <row r="27" spans="1:23" x14ac:dyDescent="0.55000000000000004">
      <c r="N27" s="72"/>
      <c r="O27" s="72"/>
    </row>
    <row r="28" spans="1:23" x14ac:dyDescent="0.55000000000000004">
      <c r="J28" s="79"/>
      <c r="K28" s="79"/>
      <c r="L28" s="75"/>
      <c r="M28" s="75"/>
    </row>
    <row r="29" spans="1:23" x14ac:dyDescent="0.55000000000000004">
      <c r="J29" s="79"/>
      <c r="K29" s="79"/>
      <c r="L29" s="75"/>
      <c r="M29" s="75"/>
    </row>
    <row r="30" spans="1:23" x14ac:dyDescent="0.55000000000000004">
      <c r="J30" s="79"/>
      <c r="K30" s="79"/>
      <c r="L30" s="75"/>
      <c r="M30" s="75"/>
    </row>
    <row r="31" spans="1:23" x14ac:dyDescent="0.55000000000000004">
      <c r="J31" s="79"/>
      <c r="K31" s="79"/>
      <c r="L31" s="75"/>
      <c r="M31" s="75"/>
    </row>
    <row r="32" spans="1:23" x14ac:dyDescent="0.55000000000000004">
      <c r="J32" s="79"/>
      <c r="K32" s="79"/>
      <c r="L32" s="75"/>
      <c r="M32" s="75"/>
    </row>
  </sheetData>
  <mergeCells count="11">
    <mergeCell ref="A23:C23"/>
    <mergeCell ref="A19:C19"/>
    <mergeCell ref="A16:C16"/>
    <mergeCell ref="A8:C8"/>
    <mergeCell ref="A25:C25"/>
    <mergeCell ref="T7:W7"/>
    <mergeCell ref="A5:C5"/>
    <mergeCell ref="H7:K7"/>
    <mergeCell ref="L7:O7"/>
    <mergeCell ref="P7:S7"/>
    <mergeCell ref="D7:G7"/>
  </mergeCells>
  <phoneticPr fontId="1" type="noConversion"/>
  <printOptions horizontalCentered="1" verticalCentered="1"/>
  <pageMargins left="0.70866141732283472" right="0.70866141732283472" top="0.74803149606299213" bottom="0.94488188976377963" header="0.31496062992125984" footer="0.31496062992125984"/>
  <pageSetup paperSize="9" scale="46" orientation="landscape" r:id="rId1"/>
  <headerFooter scaleWithDoc="0" alignWithMargins="0">
    <oddHeader>&amp;C&amp;"Arial Black,Normale"&amp;14CONTROLLO MATURAZIONE DELLE UVE 2024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9">
    <tabColor indexed="14"/>
    <pageSetUpPr fitToPage="1"/>
  </sheetPr>
  <dimension ref="A1:X12"/>
  <sheetViews>
    <sheetView zoomScale="60" zoomScaleNormal="60" zoomScalePageLayoutView="50" workbookViewId="0">
      <selection activeCell="H10" sqref="H10:I11"/>
    </sheetView>
  </sheetViews>
  <sheetFormatPr defaultColWidth="9.109375" defaultRowHeight="28.8" x14ac:dyDescent="0.55000000000000004"/>
  <cols>
    <col min="1" max="1" width="13.6640625" style="30" customWidth="1"/>
    <col min="2" max="3" width="25.6640625" style="30" customWidth="1"/>
    <col min="4" max="4" width="10" style="30" customWidth="1"/>
    <col min="5" max="5" width="8.5546875" style="30" customWidth="1"/>
    <col min="6" max="6" width="8.44140625" style="30" bestFit="1" customWidth="1"/>
    <col min="7" max="8" width="8.5546875" style="30" customWidth="1"/>
    <col min="9" max="9" width="9.33203125" style="30" customWidth="1"/>
    <col min="10" max="10" width="8.44140625" style="30" bestFit="1" customWidth="1"/>
    <col min="11" max="11" width="8.5546875" style="30" customWidth="1"/>
    <col min="12" max="12" width="8.33203125" style="30" customWidth="1"/>
    <col min="13" max="13" width="9.88671875" style="30" customWidth="1"/>
    <col min="14" max="14" width="8.44140625" style="30" bestFit="1" customWidth="1"/>
    <col min="15" max="15" width="8.33203125" style="30" customWidth="1"/>
    <col min="16" max="16" width="9.44140625" style="30" customWidth="1"/>
    <col min="17" max="17" width="8.5546875" style="30" customWidth="1"/>
    <col min="18" max="18" width="8.44140625" style="30" bestFit="1" customWidth="1"/>
    <col min="19" max="19" width="8" style="30" customWidth="1"/>
    <col min="20" max="20" width="8.33203125" style="30" customWidth="1"/>
    <col min="21" max="21" width="9.88671875" style="30" customWidth="1"/>
    <col min="22" max="22" width="8.44140625" style="30" bestFit="1" customWidth="1"/>
    <col min="23" max="23" width="8.88671875" style="30" customWidth="1"/>
    <col min="24" max="16384" width="9.109375" style="30"/>
  </cols>
  <sheetData>
    <row r="1" spans="1:24" ht="40.5" customHeight="1" x14ac:dyDescent="0.55000000000000004">
      <c r="A1" s="6" t="s">
        <v>121</v>
      </c>
      <c r="B1" s="6"/>
      <c r="C1" s="7"/>
      <c r="D1" s="6"/>
      <c r="E1" s="6"/>
      <c r="F1" s="6"/>
      <c r="G1" s="6"/>
      <c r="M1" s="6"/>
      <c r="N1" s="6"/>
      <c r="O1" s="6"/>
      <c r="P1" s="6" t="s">
        <v>117</v>
      </c>
      <c r="Q1" s="7"/>
      <c r="R1" s="7"/>
      <c r="S1" s="6"/>
      <c r="T1" s="6"/>
    </row>
    <row r="2" spans="1:24" ht="40.5" customHeight="1" x14ac:dyDescent="0.55000000000000004">
      <c r="A2" s="6" t="s">
        <v>120</v>
      </c>
      <c r="B2" s="6"/>
      <c r="C2" s="7"/>
      <c r="D2" s="6"/>
      <c r="E2" s="6"/>
      <c r="F2" s="6"/>
      <c r="G2" s="6"/>
      <c r="M2" s="6"/>
      <c r="N2" s="6"/>
      <c r="O2" s="6"/>
      <c r="P2" s="6" t="s">
        <v>116</v>
      </c>
      <c r="Q2" s="7"/>
      <c r="R2" s="7"/>
      <c r="S2" s="6"/>
      <c r="T2" s="6"/>
    </row>
    <row r="3" spans="1:24" ht="40.5" customHeight="1" x14ac:dyDescent="0.55000000000000004">
      <c r="A3" s="6" t="s">
        <v>151</v>
      </c>
      <c r="B3" s="6"/>
      <c r="C3" s="6"/>
      <c r="D3" s="8"/>
      <c r="E3" s="8"/>
      <c r="F3" s="8"/>
      <c r="G3" s="8"/>
      <c r="M3" s="6"/>
      <c r="N3" s="6"/>
      <c r="O3" s="6"/>
      <c r="P3" s="8" t="s">
        <v>118</v>
      </c>
      <c r="Q3" s="7"/>
      <c r="R3" s="7"/>
      <c r="S3" s="6"/>
      <c r="T3" s="6"/>
    </row>
    <row r="4" spans="1:24" ht="40.5" customHeight="1" x14ac:dyDescent="0.55000000000000004">
      <c r="B4" s="6"/>
      <c r="C4" s="7"/>
      <c r="D4" s="6"/>
      <c r="E4" s="6"/>
      <c r="F4" s="6"/>
      <c r="G4" s="6"/>
      <c r="M4" s="6"/>
      <c r="N4" s="6"/>
      <c r="O4" s="6"/>
      <c r="P4" s="6" t="s">
        <v>119</v>
      </c>
      <c r="Q4" s="7"/>
      <c r="R4" s="7"/>
      <c r="S4" s="6"/>
      <c r="T4" s="6"/>
    </row>
    <row r="5" spans="1:24" ht="40.5" customHeight="1" x14ac:dyDescent="0.55000000000000004">
      <c r="C5" s="6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7"/>
      <c r="P5" s="6"/>
      <c r="Q5" s="6"/>
      <c r="R5" s="6"/>
      <c r="S5" s="6"/>
      <c r="T5" s="6"/>
    </row>
    <row r="6" spans="1:24" s="61" customFormat="1" ht="40.5" customHeight="1" x14ac:dyDescent="0.65">
      <c r="A6" s="59" t="s">
        <v>60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24" ht="40.5" customHeight="1" x14ac:dyDescent="0.55000000000000004">
      <c r="A7" s="6"/>
      <c r="B7" s="6"/>
      <c r="C7" s="6"/>
      <c r="D7" s="6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24" s="87" customFormat="1" ht="85.5" customHeight="1" x14ac:dyDescent="0.25">
      <c r="A8" s="32" t="s">
        <v>1</v>
      </c>
      <c r="B8" s="32" t="s">
        <v>2</v>
      </c>
      <c r="C8" s="86" t="s">
        <v>17</v>
      </c>
      <c r="D8" s="167" t="s">
        <v>3</v>
      </c>
      <c r="E8" s="167"/>
      <c r="F8" s="167"/>
      <c r="G8" s="179"/>
      <c r="H8" s="167" t="s">
        <v>4</v>
      </c>
      <c r="I8" s="167"/>
      <c r="J8" s="167"/>
      <c r="K8" s="179"/>
      <c r="L8" s="166" t="s">
        <v>152</v>
      </c>
      <c r="M8" s="166"/>
      <c r="N8" s="166"/>
      <c r="O8" s="182"/>
      <c r="P8" s="167" t="s">
        <v>5</v>
      </c>
      <c r="Q8" s="167"/>
      <c r="R8" s="167"/>
      <c r="S8" s="179"/>
      <c r="T8" s="163" t="s">
        <v>173</v>
      </c>
      <c r="U8" s="190"/>
      <c r="V8" s="190"/>
      <c r="W8" s="190"/>
      <c r="X8" s="191"/>
    </row>
    <row r="9" spans="1:24" s="18" customFormat="1" ht="39.9" customHeight="1" x14ac:dyDescent="0.45">
      <c r="A9" s="172" t="s">
        <v>156</v>
      </c>
      <c r="B9" s="172"/>
      <c r="C9" s="172"/>
      <c r="D9" s="19">
        <v>45545</v>
      </c>
      <c r="E9" s="19">
        <v>45552</v>
      </c>
      <c r="F9" s="19"/>
      <c r="G9" s="19"/>
      <c r="H9" s="19">
        <v>45545</v>
      </c>
      <c r="I9" s="19">
        <v>45552</v>
      </c>
      <c r="J9" s="19"/>
      <c r="K9" s="19"/>
      <c r="L9" s="19">
        <v>45545</v>
      </c>
      <c r="M9" s="19">
        <v>45552</v>
      </c>
      <c r="N9" s="19"/>
      <c r="O9" s="19"/>
      <c r="P9" s="19">
        <v>45545</v>
      </c>
      <c r="Q9" s="19">
        <v>45552</v>
      </c>
      <c r="R9" s="19"/>
      <c r="S9" s="19"/>
      <c r="T9" s="19">
        <v>45545</v>
      </c>
      <c r="U9" s="19">
        <v>45552</v>
      </c>
      <c r="V9" s="19"/>
      <c r="W9" s="19"/>
      <c r="X9" s="119"/>
    </row>
    <row r="10" spans="1:24" s="18" customFormat="1" ht="39.9" customHeight="1" x14ac:dyDescent="0.45">
      <c r="A10" s="21" t="s">
        <v>61</v>
      </c>
      <c r="B10" s="21" t="s">
        <v>112</v>
      </c>
      <c r="C10" s="71" t="s">
        <v>62</v>
      </c>
      <c r="D10" s="22">
        <v>19.84</v>
      </c>
      <c r="E10" s="22">
        <v>21.3</v>
      </c>
      <c r="F10" s="22"/>
      <c r="G10" s="22"/>
      <c r="H10" s="22">
        <f t="shared" ref="H10:I10" si="0">D10*0.85</f>
        <v>16.864000000000001</v>
      </c>
      <c r="I10" s="22">
        <f t="shared" si="0"/>
        <v>18.105</v>
      </c>
      <c r="J10" s="22"/>
      <c r="K10" s="22"/>
      <c r="L10" s="23">
        <v>8.23</v>
      </c>
      <c r="M10" s="23">
        <v>8.1999999999999993</v>
      </c>
      <c r="N10" s="23"/>
      <c r="O10" s="23"/>
      <c r="P10" s="23">
        <v>3.14</v>
      </c>
      <c r="Q10" s="23">
        <v>3.19</v>
      </c>
      <c r="R10" s="23"/>
      <c r="S10" s="23"/>
      <c r="T10" s="23">
        <v>2.94</v>
      </c>
      <c r="U10" s="23">
        <v>2.4900000000000002</v>
      </c>
      <c r="V10" s="23"/>
      <c r="W10" s="23"/>
      <c r="X10" s="119"/>
    </row>
    <row r="11" spans="1:24" s="18" customFormat="1" ht="39.9" customHeight="1" x14ac:dyDescent="0.45">
      <c r="A11" s="21" t="s">
        <v>63</v>
      </c>
      <c r="B11" s="21" t="s">
        <v>112</v>
      </c>
      <c r="C11" s="21"/>
      <c r="D11" s="22">
        <v>20.48</v>
      </c>
      <c r="E11" s="22">
        <v>22</v>
      </c>
      <c r="F11" s="22"/>
      <c r="G11" s="22"/>
      <c r="H11" s="22">
        <f t="shared" ref="H11" si="1">D11*0.85</f>
        <v>17.408000000000001</v>
      </c>
      <c r="I11" s="22">
        <f t="shared" ref="I11" si="2">E11*0.85</f>
        <v>18.7</v>
      </c>
      <c r="J11" s="22"/>
      <c r="K11" s="22"/>
      <c r="L11" s="23">
        <v>6.43</v>
      </c>
      <c r="M11" s="23">
        <v>6.76</v>
      </c>
      <c r="N11" s="23"/>
      <c r="O11" s="23"/>
      <c r="P11" s="23">
        <v>3.13</v>
      </c>
      <c r="Q11" s="23">
        <v>3.17</v>
      </c>
      <c r="R11" s="23"/>
      <c r="S11" s="23"/>
      <c r="T11" s="23">
        <v>2.69</v>
      </c>
      <c r="U11" s="23">
        <v>2.41</v>
      </c>
      <c r="V11" s="23"/>
      <c r="W11" s="23"/>
      <c r="X11" s="119"/>
    </row>
    <row r="12" spans="1:24" s="18" customFormat="1" ht="39.9" customHeight="1" x14ac:dyDescent="0.45">
      <c r="A12" s="168" t="s">
        <v>15</v>
      </c>
      <c r="B12" s="168"/>
      <c r="C12" s="168"/>
      <c r="D12" s="25">
        <f t="shared" ref="D12:I12" si="3">AVERAGE(D10:D11)</f>
        <v>20.16</v>
      </c>
      <c r="E12" s="25">
        <f t="shared" si="3"/>
        <v>21.65</v>
      </c>
      <c r="F12" s="25" t="e">
        <f t="shared" si="3"/>
        <v>#DIV/0!</v>
      </c>
      <c r="G12" s="25" t="e">
        <f t="shared" si="3"/>
        <v>#DIV/0!</v>
      </c>
      <c r="H12" s="25">
        <f t="shared" si="3"/>
        <v>17.136000000000003</v>
      </c>
      <c r="I12" s="25">
        <f t="shared" si="3"/>
        <v>18.4025</v>
      </c>
      <c r="J12" s="25" t="e">
        <f t="shared" ref="J12:W12" si="4">AVERAGE(J10:J11)</f>
        <v>#DIV/0!</v>
      </c>
      <c r="K12" s="25" t="e">
        <f>AVERAGE(K10:K11)</f>
        <v>#DIV/0!</v>
      </c>
      <c r="L12" s="26">
        <f t="shared" si="4"/>
        <v>7.33</v>
      </c>
      <c r="M12" s="26">
        <f t="shared" si="4"/>
        <v>7.4799999999999995</v>
      </c>
      <c r="N12" s="26" t="e">
        <f t="shared" si="4"/>
        <v>#DIV/0!</v>
      </c>
      <c r="O12" s="26" t="e">
        <f t="shared" si="4"/>
        <v>#DIV/0!</v>
      </c>
      <c r="P12" s="26">
        <f t="shared" si="4"/>
        <v>3.1349999999999998</v>
      </c>
      <c r="Q12" s="26">
        <f t="shared" si="4"/>
        <v>3.1799999999999997</v>
      </c>
      <c r="R12" s="26" t="e">
        <f t="shared" si="4"/>
        <v>#DIV/0!</v>
      </c>
      <c r="S12" s="26" t="e">
        <f t="shared" si="4"/>
        <v>#DIV/0!</v>
      </c>
      <c r="T12" s="26">
        <f t="shared" si="4"/>
        <v>2.8149999999999999</v>
      </c>
      <c r="U12" s="26">
        <f t="shared" si="4"/>
        <v>2.4500000000000002</v>
      </c>
      <c r="V12" s="26" t="e">
        <f t="shared" si="4"/>
        <v>#DIV/0!</v>
      </c>
      <c r="W12" s="26" t="e">
        <f t="shared" si="4"/>
        <v>#DIV/0!</v>
      </c>
      <c r="X12" s="119"/>
    </row>
  </sheetData>
  <mergeCells count="7">
    <mergeCell ref="T8:X8"/>
    <mergeCell ref="L8:O8"/>
    <mergeCell ref="P8:S8"/>
    <mergeCell ref="A12:C12"/>
    <mergeCell ref="D8:G8"/>
    <mergeCell ref="H8:K8"/>
    <mergeCell ref="A9:C9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 scaleWithDoc="0" alignWithMargins="0">
    <oddHeader>&amp;C&amp;"Arial Black,Normale"&amp;14CONTROLLO MATURAZIONE DELLE UVE 2024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0">
    <tabColor indexed="45"/>
    <pageSetUpPr fitToPage="1"/>
  </sheetPr>
  <dimension ref="A1:AB12"/>
  <sheetViews>
    <sheetView zoomScale="60" zoomScaleNormal="60" zoomScalePageLayoutView="60" workbookViewId="0">
      <selection activeCell="G11" sqref="G11"/>
    </sheetView>
  </sheetViews>
  <sheetFormatPr defaultColWidth="9.109375" defaultRowHeight="28.8" x14ac:dyDescent="0.55000000000000004"/>
  <cols>
    <col min="1" max="1" width="13.6640625" style="30" customWidth="1"/>
    <col min="2" max="3" width="25.6640625" style="30" customWidth="1"/>
    <col min="4" max="4" width="9.109375" style="30" customWidth="1"/>
    <col min="5" max="5" width="10.109375" style="30" customWidth="1"/>
    <col min="6" max="7" width="9.109375" style="30" customWidth="1"/>
    <col min="8" max="8" width="9.44140625" style="30" customWidth="1"/>
    <col min="9" max="9" width="8.88671875" style="30" customWidth="1"/>
    <col min="10" max="10" width="11.88671875" style="30" customWidth="1"/>
    <col min="11" max="11" width="10.33203125" style="30" customWidth="1"/>
    <col min="12" max="12" width="8.5546875" style="30" customWidth="1"/>
    <col min="13" max="14" width="9.6640625" style="30" customWidth="1"/>
    <col min="15" max="15" width="10.109375" style="30" customWidth="1"/>
    <col min="16" max="16" width="10.6640625" style="30" bestFit="1" customWidth="1"/>
    <col min="17" max="17" width="8.88671875" style="30" customWidth="1"/>
    <col min="18" max="18" width="10.88671875" style="30" customWidth="1"/>
    <col min="19" max="19" width="8.33203125" style="30" customWidth="1"/>
    <col min="20" max="20" width="11" style="30" customWidth="1"/>
    <col min="21" max="21" width="8.44140625" style="30" customWidth="1"/>
    <col min="22" max="22" width="9.109375" style="30" customWidth="1"/>
    <col min="23" max="23" width="9.44140625" style="30" customWidth="1"/>
    <col min="24" max="24" width="10.33203125" style="30" customWidth="1"/>
    <col min="25" max="25" width="9" style="30" customWidth="1"/>
    <col min="26" max="27" width="8.44140625" style="30" bestFit="1" customWidth="1"/>
    <col min="28" max="28" width="11.109375" style="30" customWidth="1"/>
    <col min="29" max="30" width="6.88671875" style="30" customWidth="1"/>
    <col min="31" max="16384" width="9.109375" style="30"/>
  </cols>
  <sheetData>
    <row r="1" spans="1:28" ht="40.5" customHeight="1" x14ac:dyDescent="0.55000000000000004">
      <c r="A1" s="6" t="s">
        <v>121</v>
      </c>
      <c r="B1" s="6"/>
      <c r="C1" s="7"/>
      <c r="D1" s="6"/>
      <c r="E1" s="6"/>
      <c r="F1" s="6"/>
      <c r="G1" s="6"/>
      <c r="H1" s="6"/>
      <c r="O1" s="6"/>
      <c r="P1" s="6"/>
      <c r="Q1" s="6"/>
      <c r="R1" s="6"/>
      <c r="S1" s="6" t="s">
        <v>117</v>
      </c>
      <c r="T1" s="7"/>
      <c r="U1" s="7"/>
      <c r="V1" s="6"/>
      <c r="W1" s="6"/>
    </row>
    <row r="2" spans="1:28" ht="40.5" customHeight="1" x14ac:dyDescent="0.55000000000000004">
      <c r="A2" s="6" t="s">
        <v>120</v>
      </c>
      <c r="B2" s="6"/>
      <c r="C2" s="7"/>
      <c r="D2" s="6"/>
      <c r="E2" s="6"/>
      <c r="F2" s="6"/>
      <c r="G2" s="6"/>
      <c r="H2" s="6"/>
      <c r="O2" s="6"/>
      <c r="P2" s="6"/>
      <c r="Q2" s="6"/>
      <c r="R2" s="6"/>
      <c r="S2" s="6" t="s">
        <v>116</v>
      </c>
      <c r="T2" s="7"/>
      <c r="U2" s="7"/>
      <c r="V2" s="6"/>
      <c r="W2" s="6"/>
    </row>
    <row r="3" spans="1:28" ht="40.5" customHeight="1" x14ac:dyDescent="0.55000000000000004">
      <c r="A3" s="6" t="s">
        <v>151</v>
      </c>
      <c r="B3" s="6"/>
      <c r="C3" s="6"/>
      <c r="D3" s="8"/>
      <c r="E3" s="8"/>
      <c r="F3" s="8"/>
      <c r="G3" s="8"/>
      <c r="H3" s="8"/>
      <c r="O3" s="6"/>
      <c r="P3" s="6"/>
      <c r="Q3" s="6"/>
      <c r="R3" s="6"/>
      <c r="S3" s="8" t="s">
        <v>118</v>
      </c>
      <c r="T3" s="7"/>
      <c r="U3" s="7"/>
      <c r="V3" s="6"/>
      <c r="W3" s="6"/>
    </row>
    <row r="4" spans="1:28" ht="40.5" customHeight="1" x14ac:dyDescent="0.55000000000000004">
      <c r="B4" s="6"/>
      <c r="C4" s="7"/>
      <c r="D4" s="6"/>
      <c r="E4" s="6"/>
      <c r="F4" s="6"/>
      <c r="G4" s="6"/>
      <c r="H4" s="6"/>
      <c r="O4" s="6"/>
      <c r="P4" s="6"/>
      <c r="Q4" s="6"/>
      <c r="R4" s="6"/>
      <c r="S4" s="6" t="s">
        <v>119</v>
      </c>
      <c r="T4" s="7"/>
      <c r="U4" s="7"/>
      <c r="V4" s="6"/>
      <c r="W4" s="6"/>
    </row>
    <row r="5" spans="1:28" ht="40.5" customHeight="1" x14ac:dyDescent="0.55000000000000004"/>
    <row r="6" spans="1:28" s="61" customFormat="1" ht="40.5" customHeight="1" x14ac:dyDescent="0.65">
      <c r="A6" s="59" t="s">
        <v>64</v>
      </c>
      <c r="I6" s="89"/>
      <c r="J6" s="89"/>
      <c r="K6" s="89"/>
      <c r="L6" s="89"/>
      <c r="M6" s="89"/>
    </row>
    <row r="7" spans="1:28" ht="40.5" customHeight="1" x14ac:dyDescent="0.55000000000000004"/>
    <row r="8" spans="1:28" s="87" customFormat="1" ht="80.099999999999994" customHeight="1" x14ac:dyDescent="0.25">
      <c r="A8" s="32" t="s">
        <v>1</v>
      </c>
      <c r="B8" s="86" t="s">
        <v>2</v>
      </c>
      <c r="C8" s="86" t="s">
        <v>17</v>
      </c>
      <c r="D8" s="167" t="s">
        <v>3</v>
      </c>
      <c r="E8" s="167"/>
      <c r="F8" s="167"/>
      <c r="G8" s="167"/>
      <c r="H8" s="167"/>
      <c r="I8" s="173" t="s">
        <v>4</v>
      </c>
      <c r="J8" s="173"/>
      <c r="K8" s="173"/>
      <c r="L8" s="173"/>
      <c r="M8" s="173"/>
      <c r="N8" s="166" t="s">
        <v>152</v>
      </c>
      <c r="O8" s="166"/>
      <c r="P8" s="166"/>
      <c r="Q8" s="166"/>
      <c r="R8" s="166"/>
      <c r="S8" s="176" t="s">
        <v>5</v>
      </c>
      <c r="T8" s="176"/>
      <c r="U8" s="176"/>
      <c r="V8" s="176"/>
      <c r="W8" s="176"/>
      <c r="X8" s="166" t="s">
        <v>173</v>
      </c>
      <c r="Y8" s="166"/>
      <c r="Z8" s="166"/>
      <c r="AA8" s="166"/>
      <c r="AB8" s="166"/>
    </row>
    <row r="9" spans="1:28" s="46" customFormat="1" ht="39.9" customHeight="1" x14ac:dyDescent="0.25">
      <c r="A9" s="172" t="s">
        <v>156</v>
      </c>
      <c r="B9" s="172"/>
      <c r="C9" s="172"/>
      <c r="D9" s="19">
        <v>45545</v>
      </c>
      <c r="E9" s="19">
        <v>45552</v>
      </c>
      <c r="F9" s="19">
        <v>45559</v>
      </c>
      <c r="G9" s="19"/>
      <c r="H9" s="19"/>
      <c r="I9" s="19">
        <v>45545</v>
      </c>
      <c r="J9" s="19">
        <v>45552</v>
      </c>
      <c r="K9" s="19">
        <v>45559</v>
      </c>
      <c r="L9" s="19"/>
      <c r="M9" s="19"/>
      <c r="N9" s="19">
        <v>45545</v>
      </c>
      <c r="O9" s="19">
        <v>45552</v>
      </c>
      <c r="P9" s="19">
        <v>45559</v>
      </c>
      <c r="Q9" s="19"/>
      <c r="R9" s="19"/>
      <c r="S9" s="19">
        <v>45545</v>
      </c>
      <c r="T9" s="19">
        <v>45552</v>
      </c>
      <c r="U9" s="19">
        <v>45559</v>
      </c>
      <c r="V9" s="19"/>
      <c r="W9" s="19"/>
      <c r="X9" s="19">
        <v>45545</v>
      </c>
      <c r="Y9" s="19">
        <v>45552</v>
      </c>
      <c r="Z9" s="19">
        <v>45559</v>
      </c>
      <c r="AA9" s="19"/>
      <c r="AB9" s="19"/>
    </row>
    <row r="10" spans="1:28" s="46" customFormat="1" ht="39.9" customHeight="1" x14ac:dyDescent="0.25">
      <c r="A10" s="21" t="s">
        <v>65</v>
      </c>
      <c r="B10" s="71" t="s">
        <v>9</v>
      </c>
      <c r="C10" s="71" t="s">
        <v>66</v>
      </c>
      <c r="D10" s="22">
        <v>19.05</v>
      </c>
      <c r="E10" s="22" t="s">
        <v>205</v>
      </c>
      <c r="F10" s="22" t="s">
        <v>205</v>
      </c>
      <c r="G10" s="22"/>
      <c r="H10" s="22"/>
      <c r="I10" s="22">
        <f t="shared" ref="I10:K11" si="0">D10*0.85</f>
        <v>16.192499999999999</v>
      </c>
      <c r="J10" s="22" t="s">
        <v>205</v>
      </c>
      <c r="K10" s="22" t="s">
        <v>205</v>
      </c>
      <c r="L10" s="22"/>
      <c r="M10" s="22"/>
      <c r="N10" s="23">
        <v>10.74</v>
      </c>
      <c r="O10" s="128" t="s">
        <v>205</v>
      </c>
      <c r="P10" s="128" t="s">
        <v>205</v>
      </c>
      <c r="Q10" s="128"/>
      <c r="R10" s="128"/>
      <c r="S10" s="23">
        <v>2.99</v>
      </c>
      <c r="T10" s="23" t="s">
        <v>205</v>
      </c>
      <c r="U10" s="23" t="s">
        <v>205</v>
      </c>
      <c r="V10" s="23"/>
      <c r="W10" s="23"/>
      <c r="X10" s="23">
        <v>2.15</v>
      </c>
      <c r="Y10" s="23" t="s">
        <v>205</v>
      </c>
      <c r="Z10" s="23" t="s">
        <v>205</v>
      </c>
      <c r="AA10" s="23"/>
      <c r="AB10" s="23"/>
    </row>
    <row r="11" spans="1:28" s="46" customFormat="1" ht="39.9" customHeight="1" x14ac:dyDescent="0.25">
      <c r="A11" s="21" t="s">
        <v>124</v>
      </c>
      <c r="B11" s="71" t="s">
        <v>59</v>
      </c>
      <c r="C11" s="71" t="s">
        <v>125</v>
      </c>
      <c r="D11" s="22">
        <v>18.89</v>
      </c>
      <c r="E11" s="22">
        <v>20.7</v>
      </c>
      <c r="F11" s="22">
        <v>21.6</v>
      </c>
      <c r="G11" s="22"/>
      <c r="H11" s="22"/>
      <c r="I11" s="22">
        <f t="shared" si="0"/>
        <v>16.0565</v>
      </c>
      <c r="J11" s="22">
        <f t="shared" si="0"/>
        <v>17.594999999999999</v>
      </c>
      <c r="K11" s="22">
        <f t="shared" si="0"/>
        <v>18.36</v>
      </c>
      <c r="L11" s="22"/>
      <c r="M11" s="22"/>
      <c r="N11" s="23">
        <v>10.3</v>
      </c>
      <c r="O11" s="23">
        <v>9.8000000000000007</v>
      </c>
      <c r="P11" s="23">
        <v>9.0500000000000007</v>
      </c>
      <c r="Q11" s="128"/>
      <c r="R11" s="128"/>
      <c r="S11" s="23">
        <v>3.02</v>
      </c>
      <c r="T11" s="23">
        <v>3.12</v>
      </c>
      <c r="U11" s="24">
        <v>3.14</v>
      </c>
      <c r="V11" s="23"/>
      <c r="W11" s="24"/>
      <c r="X11" s="23">
        <v>2.1800000000000002</v>
      </c>
      <c r="Y11" s="23">
        <v>2.09</v>
      </c>
      <c r="Z11" s="23">
        <v>2.0499999999999998</v>
      </c>
      <c r="AA11" s="23"/>
      <c r="AB11" s="23"/>
    </row>
    <row r="12" spans="1:28" s="46" customFormat="1" ht="39.9" customHeight="1" x14ac:dyDescent="0.25">
      <c r="A12" s="168" t="s">
        <v>15</v>
      </c>
      <c r="B12" s="168"/>
      <c r="C12" s="66"/>
      <c r="D12" s="25">
        <f t="shared" ref="D12:AB12" si="1">AVERAGE(D10:D11)</f>
        <v>18.97</v>
      </c>
      <c r="E12" s="25">
        <f t="shared" si="1"/>
        <v>20.7</v>
      </c>
      <c r="F12" s="25">
        <f t="shared" si="1"/>
        <v>21.6</v>
      </c>
      <c r="G12" s="25" t="e">
        <f t="shared" si="1"/>
        <v>#DIV/0!</v>
      </c>
      <c r="H12" s="25" t="e">
        <f t="shared" si="1"/>
        <v>#DIV/0!</v>
      </c>
      <c r="I12" s="25">
        <f t="shared" si="1"/>
        <v>16.124499999999998</v>
      </c>
      <c r="J12" s="25">
        <f t="shared" si="1"/>
        <v>17.594999999999999</v>
      </c>
      <c r="K12" s="25">
        <f t="shared" si="1"/>
        <v>18.36</v>
      </c>
      <c r="L12" s="25" t="e">
        <f t="shared" si="1"/>
        <v>#DIV/0!</v>
      </c>
      <c r="M12" s="25" t="e">
        <f t="shared" si="1"/>
        <v>#DIV/0!</v>
      </c>
      <c r="N12" s="26">
        <f t="shared" si="1"/>
        <v>10.52</v>
      </c>
      <c r="O12" s="26">
        <f t="shared" si="1"/>
        <v>9.8000000000000007</v>
      </c>
      <c r="P12" s="26">
        <f t="shared" si="1"/>
        <v>9.0500000000000007</v>
      </c>
      <c r="Q12" s="26" t="e">
        <f t="shared" si="1"/>
        <v>#DIV/0!</v>
      </c>
      <c r="R12" s="26" t="e">
        <f t="shared" si="1"/>
        <v>#DIV/0!</v>
      </c>
      <c r="S12" s="26">
        <f t="shared" si="1"/>
        <v>3.0049999999999999</v>
      </c>
      <c r="T12" s="26">
        <f t="shared" si="1"/>
        <v>3.12</v>
      </c>
      <c r="U12" s="26">
        <f t="shared" si="1"/>
        <v>3.14</v>
      </c>
      <c r="V12" s="26" t="e">
        <f t="shared" si="1"/>
        <v>#DIV/0!</v>
      </c>
      <c r="W12" s="26" t="e">
        <f t="shared" si="1"/>
        <v>#DIV/0!</v>
      </c>
      <c r="X12" s="26">
        <f t="shared" si="1"/>
        <v>2.165</v>
      </c>
      <c r="Y12" s="26">
        <f t="shared" si="1"/>
        <v>2.09</v>
      </c>
      <c r="Z12" s="26">
        <f t="shared" si="1"/>
        <v>2.0499999999999998</v>
      </c>
      <c r="AA12" s="26" t="e">
        <f t="shared" si="1"/>
        <v>#DIV/0!</v>
      </c>
      <c r="AB12" s="26" t="e">
        <f t="shared" si="1"/>
        <v>#DIV/0!</v>
      </c>
    </row>
  </sheetData>
  <mergeCells count="7">
    <mergeCell ref="S8:W8"/>
    <mergeCell ref="X8:AB8"/>
    <mergeCell ref="A12:B12"/>
    <mergeCell ref="A9:C9"/>
    <mergeCell ref="D8:H8"/>
    <mergeCell ref="I8:M8"/>
    <mergeCell ref="N8:R8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 scaleWithDoc="0" alignWithMargins="0">
    <oddHeader>&amp;C&amp;"Arial Black,Normale"&amp;14CONTROLLO MATURAZIONE DELLE UVE 2024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4">
    <tabColor indexed="56"/>
    <pageSetUpPr fitToPage="1"/>
  </sheetPr>
  <dimension ref="A1:AT28"/>
  <sheetViews>
    <sheetView topLeftCell="A3" zoomScale="60" zoomScaleNormal="60" zoomScalePageLayoutView="60" workbookViewId="0">
      <selection activeCell="H11" sqref="H11"/>
    </sheetView>
  </sheetViews>
  <sheetFormatPr defaultColWidth="9.109375" defaultRowHeight="28.8" x14ac:dyDescent="0.55000000000000004"/>
  <cols>
    <col min="1" max="1" width="13.6640625" style="30" customWidth="1"/>
    <col min="2" max="2" width="30.6640625" style="30" customWidth="1"/>
    <col min="3" max="3" width="25.6640625" style="30" customWidth="1"/>
    <col min="4" max="8" width="8.33203125" style="30" customWidth="1"/>
    <col min="9" max="9" width="8.44140625" style="30" bestFit="1" customWidth="1"/>
    <col min="10" max="10" width="7.88671875" style="30" bestFit="1" customWidth="1"/>
    <col min="11" max="13" width="8.33203125" style="30" customWidth="1"/>
    <col min="14" max="14" width="9.5546875" style="30" customWidth="1"/>
    <col min="15" max="15" width="9.5546875" style="30" bestFit="1" customWidth="1"/>
    <col min="16" max="16" width="9" style="30" customWidth="1"/>
    <col min="17" max="17" width="9.33203125" style="30" customWidth="1"/>
    <col min="18" max="18" width="9.5546875" style="30" customWidth="1"/>
    <col min="19" max="28" width="8.33203125" style="30" customWidth="1"/>
    <col min="29" max="16384" width="9.109375" style="30"/>
  </cols>
  <sheetData>
    <row r="1" spans="1:46" ht="40.5" customHeight="1" x14ac:dyDescent="0.55000000000000004">
      <c r="A1" s="6" t="s">
        <v>121</v>
      </c>
      <c r="B1" s="6"/>
      <c r="C1" s="7"/>
      <c r="E1" s="6"/>
      <c r="F1" s="6"/>
      <c r="G1" s="6"/>
      <c r="H1" s="6"/>
      <c r="I1" s="7"/>
      <c r="J1" s="7"/>
      <c r="K1" s="7"/>
      <c r="L1" s="7"/>
      <c r="M1" s="7"/>
      <c r="O1" s="6"/>
      <c r="P1" s="6"/>
      <c r="S1" s="6" t="s">
        <v>117</v>
      </c>
    </row>
    <row r="2" spans="1:46" ht="40.5" customHeight="1" x14ac:dyDescent="0.55000000000000004">
      <c r="A2" s="6" t="s">
        <v>120</v>
      </c>
      <c r="B2" s="6"/>
      <c r="C2" s="7"/>
      <c r="E2" s="6"/>
      <c r="F2" s="6"/>
      <c r="G2" s="6"/>
      <c r="H2" s="6"/>
      <c r="I2" s="7"/>
      <c r="J2" s="7"/>
      <c r="K2" s="7"/>
      <c r="L2" s="7"/>
      <c r="M2" s="7"/>
      <c r="O2" s="6"/>
      <c r="P2" s="6"/>
      <c r="S2" s="6" t="s">
        <v>116</v>
      </c>
    </row>
    <row r="3" spans="1:46" ht="40.5" customHeight="1" x14ac:dyDescent="0.55000000000000004">
      <c r="A3" s="6" t="s">
        <v>151</v>
      </c>
      <c r="B3" s="6"/>
      <c r="C3" s="6"/>
      <c r="E3" s="6"/>
      <c r="F3" s="6"/>
      <c r="G3" s="6"/>
      <c r="H3" s="6"/>
      <c r="I3" s="7"/>
      <c r="J3" s="7"/>
      <c r="K3" s="7"/>
      <c r="L3" s="7"/>
      <c r="M3" s="7"/>
      <c r="O3" s="6"/>
      <c r="P3" s="6"/>
      <c r="S3" s="8" t="s">
        <v>118</v>
      </c>
    </row>
    <row r="4" spans="1:46" s="88" customFormat="1" ht="40.5" customHeight="1" x14ac:dyDescent="0.55000000000000004">
      <c r="B4" s="6"/>
      <c r="C4" s="7"/>
      <c r="E4" s="6"/>
      <c r="F4" s="6"/>
      <c r="G4" s="6"/>
      <c r="H4" s="6"/>
      <c r="I4" s="7"/>
      <c r="J4" s="7"/>
      <c r="K4" s="7"/>
      <c r="L4" s="7"/>
      <c r="M4" s="7"/>
      <c r="O4" s="6"/>
      <c r="P4" s="6"/>
      <c r="S4" s="6" t="s">
        <v>119</v>
      </c>
    </row>
    <row r="5" spans="1:46" s="88" customFormat="1" ht="40.5" customHeight="1" x14ac:dyDescent="0.55000000000000004">
      <c r="B5" s="6"/>
      <c r="C5" s="7"/>
      <c r="D5" s="6"/>
      <c r="E5" s="6"/>
      <c r="F5" s="6"/>
      <c r="G5" s="6"/>
      <c r="H5" s="6"/>
      <c r="I5" s="7"/>
      <c r="J5" s="7"/>
      <c r="K5" s="7"/>
      <c r="L5" s="7"/>
      <c r="M5" s="7"/>
      <c r="N5" s="6"/>
      <c r="O5" s="6"/>
      <c r="P5" s="6"/>
    </row>
    <row r="6" spans="1:46" s="61" customFormat="1" ht="40.5" customHeight="1" x14ac:dyDescent="0.65">
      <c r="A6" s="96" t="s">
        <v>67</v>
      </c>
      <c r="D6" s="97"/>
      <c r="E6" s="97"/>
      <c r="F6" s="97"/>
      <c r="G6" s="97"/>
      <c r="H6" s="97"/>
    </row>
    <row r="7" spans="1:46" ht="40.5" customHeight="1" x14ac:dyDescent="0.55000000000000004"/>
    <row r="8" spans="1:46" s="93" customFormat="1" ht="80.099999999999994" customHeight="1" x14ac:dyDescent="0.25">
      <c r="A8" s="32" t="s">
        <v>1</v>
      </c>
      <c r="B8" s="32" t="s">
        <v>2</v>
      </c>
      <c r="C8" s="32" t="s">
        <v>17</v>
      </c>
      <c r="D8" s="193" t="s">
        <v>3</v>
      </c>
      <c r="E8" s="194"/>
      <c r="F8" s="194"/>
      <c r="G8" s="194"/>
      <c r="H8" s="195"/>
      <c r="I8" s="193" t="s">
        <v>68</v>
      </c>
      <c r="J8" s="194"/>
      <c r="K8" s="194"/>
      <c r="L8" s="194"/>
      <c r="M8" s="195"/>
      <c r="N8" s="163" t="s">
        <v>152</v>
      </c>
      <c r="O8" s="164"/>
      <c r="P8" s="164"/>
      <c r="Q8" s="164"/>
      <c r="R8" s="165"/>
      <c r="S8" s="193" t="s">
        <v>5</v>
      </c>
      <c r="T8" s="194"/>
      <c r="U8" s="194"/>
      <c r="V8" s="194"/>
      <c r="W8" s="195"/>
      <c r="X8" s="196" t="s">
        <v>173</v>
      </c>
      <c r="Y8" s="197"/>
      <c r="Z8" s="197"/>
      <c r="AA8" s="197"/>
      <c r="AB8" s="197"/>
      <c r="AC8" s="134"/>
    </row>
    <row r="9" spans="1:46" s="90" customFormat="1" ht="39.9" customHeight="1" x14ac:dyDescent="0.25">
      <c r="A9" s="172" t="s">
        <v>156</v>
      </c>
      <c r="B9" s="172"/>
      <c r="C9" s="172"/>
      <c r="D9" s="19">
        <v>45539</v>
      </c>
      <c r="E9" s="19">
        <v>45545</v>
      </c>
      <c r="F9" s="19">
        <v>45552</v>
      </c>
      <c r="G9" s="19">
        <v>45559</v>
      </c>
      <c r="H9" s="19">
        <v>45567</v>
      </c>
      <c r="I9" s="19">
        <v>45539</v>
      </c>
      <c r="J9" s="19">
        <v>45545</v>
      </c>
      <c r="K9" s="19">
        <v>45552</v>
      </c>
      <c r="L9" s="19">
        <v>45559</v>
      </c>
      <c r="M9" s="19">
        <v>45567</v>
      </c>
      <c r="N9" s="19">
        <v>45539</v>
      </c>
      <c r="O9" s="19">
        <v>45545</v>
      </c>
      <c r="P9" s="19">
        <v>45552</v>
      </c>
      <c r="Q9" s="19">
        <v>45559</v>
      </c>
      <c r="R9" s="19">
        <v>45567</v>
      </c>
      <c r="S9" s="19">
        <v>45539</v>
      </c>
      <c r="T9" s="19">
        <v>45545</v>
      </c>
      <c r="U9" s="19">
        <v>45552</v>
      </c>
      <c r="V9" s="19">
        <v>45559</v>
      </c>
      <c r="W9" s="19">
        <v>45567</v>
      </c>
      <c r="X9" s="19">
        <v>45539</v>
      </c>
      <c r="Y9" s="19">
        <v>45545</v>
      </c>
      <c r="Z9" s="19">
        <v>45552</v>
      </c>
      <c r="AA9" s="19">
        <v>45559</v>
      </c>
      <c r="AB9" s="129">
        <v>45567</v>
      </c>
      <c r="AC9" s="135"/>
    </row>
    <row r="10" spans="1:46" s="91" customFormat="1" ht="39.9" customHeight="1" x14ac:dyDescent="0.25">
      <c r="A10" s="21" t="s">
        <v>69</v>
      </c>
      <c r="B10" s="21" t="s">
        <v>7</v>
      </c>
      <c r="C10" s="21" t="s">
        <v>147</v>
      </c>
      <c r="D10" s="22">
        <v>22</v>
      </c>
      <c r="E10" s="22">
        <v>22.3</v>
      </c>
      <c r="F10" s="22">
        <v>24.3</v>
      </c>
      <c r="G10" s="22">
        <v>24.1</v>
      </c>
      <c r="H10" s="25"/>
      <c r="I10" s="22">
        <f t="shared" ref="I10:M15" si="0">D10*0.85</f>
        <v>18.7</v>
      </c>
      <c r="J10" s="22">
        <f t="shared" si="0"/>
        <v>18.955000000000002</v>
      </c>
      <c r="K10" s="22">
        <f t="shared" si="0"/>
        <v>20.655000000000001</v>
      </c>
      <c r="L10" s="22">
        <f t="shared" si="0"/>
        <v>20.484999999999999</v>
      </c>
      <c r="M10" s="25"/>
      <c r="N10" s="23">
        <v>10.91</v>
      </c>
      <c r="O10" s="23">
        <v>9.9700000000000006</v>
      </c>
      <c r="P10" s="23">
        <v>9.9</v>
      </c>
      <c r="Q10" s="23">
        <v>9.2200000000000006</v>
      </c>
      <c r="R10" s="23"/>
      <c r="S10" s="23">
        <v>3.1</v>
      </c>
      <c r="T10" s="23">
        <v>3.1</v>
      </c>
      <c r="U10" s="23">
        <v>3.13</v>
      </c>
      <c r="V10" s="23">
        <v>3.16</v>
      </c>
      <c r="W10" s="23"/>
      <c r="X10" s="23">
        <v>2.2400000000000002</v>
      </c>
      <c r="Y10" s="23">
        <v>2.86</v>
      </c>
      <c r="Z10" s="23">
        <v>2.52</v>
      </c>
      <c r="AA10" s="23">
        <v>2.1800000000000002</v>
      </c>
      <c r="AB10" s="130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</row>
    <row r="11" spans="1:46" s="92" customFormat="1" ht="39.9" customHeight="1" x14ac:dyDescent="0.25">
      <c r="A11" s="48" t="s">
        <v>70</v>
      </c>
      <c r="B11" s="48" t="s">
        <v>71</v>
      </c>
      <c r="C11" s="48" t="s">
        <v>174</v>
      </c>
      <c r="D11" s="22">
        <v>19.899999999999999</v>
      </c>
      <c r="E11" s="22">
        <v>20.2</v>
      </c>
      <c r="F11" s="22">
        <v>21.4</v>
      </c>
      <c r="G11" s="22">
        <v>21.1</v>
      </c>
      <c r="H11" s="22"/>
      <c r="I11" s="22">
        <f t="shared" si="0"/>
        <v>16.914999999999999</v>
      </c>
      <c r="J11" s="22">
        <f t="shared" si="0"/>
        <v>17.169999999999998</v>
      </c>
      <c r="K11" s="22">
        <f t="shared" si="0"/>
        <v>18.189999999999998</v>
      </c>
      <c r="L11" s="22">
        <f t="shared" si="0"/>
        <v>17.935000000000002</v>
      </c>
      <c r="M11" s="22"/>
      <c r="N11" s="23">
        <v>12.52</v>
      </c>
      <c r="O11" s="23">
        <v>12.35</v>
      </c>
      <c r="P11" s="23">
        <v>11.64</v>
      </c>
      <c r="Q11" s="23">
        <v>11.18</v>
      </c>
      <c r="R11" s="23"/>
      <c r="S11" s="23">
        <v>3.04</v>
      </c>
      <c r="T11" s="23">
        <v>3.04</v>
      </c>
      <c r="U11" s="23">
        <v>3.02</v>
      </c>
      <c r="V11" s="23">
        <v>3.05</v>
      </c>
      <c r="W11" s="23"/>
      <c r="X11" s="23">
        <v>2.56</v>
      </c>
      <c r="Y11" s="23">
        <v>3.33</v>
      </c>
      <c r="Z11" s="23">
        <v>2.42</v>
      </c>
      <c r="AA11" s="23">
        <v>3.18</v>
      </c>
      <c r="AB11" s="131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</row>
    <row r="12" spans="1:46" s="92" customFormat="1" ht="39.9" customHeight="1" x14ac:dyDescent="0.25">
      <c r="A12" s="48" t="s">
        <v>72</v>
      </c>
      <c r="B12" s="48" t="s">
        <v>73</v>
      </c>
      <c r="C12" s="48" t="s">
        <v>175</v>
      </c>
      <c r="D12" s="22">
        <v>19.7</v>
      </c>
      <c r="E12" s="22">
        <v>19.899999999999999</v>
      </c>
      <c r="F12" s="22">
        <v>21.4</v>
      </c>
      <c r="G12" s="22">
        <v>22.8</v>
      </c>
      <c r="H12" s="22"/>
      <c r="I12" s="22">
        <f t="shared" si="0"/>
        <v>16.744999999999997</v>
      </c>
      <c r="J12" s="22">
        <f t="shared" si="0"/>
        <v>16.914999999999999</v>
      </c>
      <c r="K12" s="22">
        <f t="shared" si="0"/>
        <v>18.189999999999998</v>
      </c>
      <c r="L12" s="22">
        <f t="shared" si="0"/>
        <v>19.38</v>
      </c>
      <c r="M12" s="22"/>
      <c r="N12" s="23">
        <v>12.35</v>
      </c>
      <c r="O12" s="23">
        <v>10.81</v>
      </c>
      <c r="P12" s="23">
        <v>11.07</v>
      </c>
      <c r="Q12" s="23">
        <v>9.14</v>
      </c>
      <c r="R12" s="23"/>
      <c r="S12" s="23">
        <v>3.18</v>
      </c>
      <c r="T12" s="23">
        <v>3.24</v>
      </c>
      <c r="U12" s="23">
        <v>3.22</v>
      </c>
      <c r="V12" s="23">
        <v>3.13</v>
      </c>
      <c r="W12" s="23"/>
      <c r="X12" s="23">
        <v>3.42</v>
      </c>
      <c r="Y12" s="23">
        <v>3.26</v>
      </c>
      <c r="Z12" s="23">
        <v>2.99</v>
      </c>
      <c r="AA12" s="23">
        <v>2.88</v>
      </c>
      <c r="AB12" s="131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</row>
    <row r="13" spans="1:46" s="90" customFormat="1" ht="39.9" customHeight="1" x14ac:dyDescent="0.25">
      <c r="A13" s="21" t="s">
        <v>74</v>
      </c>
      <c r="B13" s="21" t="s">
        <v>20</v>
      </c>
      <c r="C13" s="21" t="s">
        <v>142</v>
      </c>
      <c r="D13" s="22">
        <v>22.2</v>
      </c>
      <c r="E13" s="22">
        <v>22.7</v>
      </c>
      <c r="F13" s="22">
        <v>24.2</v>
      </c>
      <c r="G13" s="22">
        <v>24.3</v>
      </c>
      <c r="H13" s="22"/>
      <c r="I13" s="22">
        <f t="shared" si="0"/>
        <v>18.869999999999997</v>
      </c>
      <c r="J13" s="22">
        <f t="shared" si="0"/>
        <v>19.294999999999998</v>
      </c>
      <c r="K13" s="22">
        <f t="shared" si="0"/>
        <v>20.57</v>
      </c>
      <c r="L13" s="22">
        <f t="shared" si="0"/>
        <v>20.655000000000001</v>
      </c>
      <c r="M13" s="22"/>
      <c r="N13" s="23">
        <v>11.83</v>
      </c>
      <c r="O13" s="23">
        <v>10.220000000000001</v>
      </c>
      <c r="P13" s="23">
        <v>11.17</v>
      </c>
      <c r="Q13" s="23">
        <v>9.84</v>
      </c>
      <c r="R13" s="23"/>
      <c r="S13" s="23">
        <v>3.15</v>
      </c>
      <c r="T13" s="23">
        <v>3.03</v>
      </c>
      <c r="U13" s="23">
        <v>3.19</v>
      </c>
      <c r="V13" s="23">
        <v>3.14</v>
      </c>
      <c r="W13" s="23"/>
      <c r="X13" s="23">
        <v>2.91</v>
      </c>
      <c r="Y13" s="23">
        <v>2.7</v>
      </c>
      <c r="Z13" s="23">
        <v>3.15</v>
      </c>
      <c r="AA13" s="23">
        <v>2.91</v>
      </c>
      <c r="AB13" s="131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</row>
    <row r="14" spans="1:46" s="91" customFormat="1" ht="39.9" customHeight="1" x14ac:dyDescent="0.25">
      <c r="A14" s="21" t="s">
        <v>75</v>
      </c>
      <c r="B14" s="21" t="s">
        <v>35</v>
      </c>
      <c r="C14" s="21" t="s">
        <v>176</v>
      </c>
      <c r="D14" s="22">
        <v>20.8</v>
      </c>
      <c r="E14" s="22">
        <v>21.5</v>
      </c>
      <c r="F14" s="22">
        <v>23.8</v>
      </c>
      <c r="G14" s="22">
        <v>23.9</v>
      </c>
      <c r="H14" s="22">
        <v>24.8</v>
      </c>
      <c r="I14" s="22">
        <f t="shared" si="0"/>
        <v>17.68</v>
      </c>
      <c r="J14" s="22">
        <f t="shared" si="0"/>
        <v>18.274999999999999</v>
      </c>
      <c r="K14" s="22">
        <f t="shared" si="0"/>
        <v>20.23</v>
      </c>
      <c r="L14" s="22">
        <f t="shared" si="0"/>
        <v>20.314999999999998</v>
      </c>
      <c r="M14" s="22">
        <f t="shared" si="0"/>
        <v>21.08</v>
      </c>
      <c r="N14" s="23">
        <v>15.4</v>
      </c>
      <c r="O14" s="23">
        <v>14.58</v>
      </c>
      <c r="P14" s="23">
        <v>14.58</v>
      </c>
      <c r="Q14" s="23">
        <v>13.65</v>
      </c>
      <c r="R14" s="23">
        <v>12.27</v>
      </c>
      <c r="S14" s="23">
        <v>2.85</v>
      </c>
      <c r="T14" s="23">
        <v>2.85</v>
      </c>
      <c r="U14" s="23">
        <v>2.89</v>
      </c>
      <c r="V14" s="23">
        <v>3.11</v>
      </c>
      <c r="W14" s="23">
        <v>2.92</v>
      </c>
      <c r="X14" s="23">
        <v>2.77</v>
      </c>
      <c r="Y14" s="23">
        <v>2.67</v>
      </c>
      <c r="Z14" s="23">
        <v>2.62</v>
      </c>
      <c r="AA14" s="23">
        <v>2.69</v>
      </c>
      <c r="AB14" s="132">
        <v>2.99</v>
      </c>
      <c r="AC14" s="136"/>
    </row>
    <row r="15" spans="1:46" s="91" customFormat="1" ht="39.9" customHeight="1" x14ac:dyDescent="0.25">
      <c r="A15" s="21" t="s">
        <v>137</v>
      </c>
      <c r="B15" s="21" t="s">
        <v>9</v>
      </c>
      <c r="C15" s="21"/>
      <c r="D15" s="22">
        <v>18.899999999999999</v>
      </c>
      <c r="E15" s="22">
        <v>21.6</v>
      </c>
      <c r="F15" s="22">
        <v>22.8</v>
      </c>
      <c r="G15" s="22">
        <v>22.5</v>
      </c>
      <c r="H15" s="22"/>
      <c r="I15" s="22">
        <f t="shared" si="0"/>
        <v>16.064999999999998</v>
      </c>
      <c r="J15" s="22">
        <f t="shared" si="0"/>
        <v>18.36</v>
      </c>
      <c r="K15" s="22">
        <f t="shared" si="0"/>
        <v>19.38</v>
      </c>
      <c r="L15" s="22">
        <f t="shared" si="0"/>
        <v>19.125</v>
      </c>
      <c r="M15" s="22"/>
      <c r="N15" s="23">
        <v>13.55</v>
      </c>
      <c r="O15" s="23">
        <v>11.33</v>
      </c>
      <c r="P15" s="23">
        <v>11.95</v>
      </c>
      <c r="Q15" s="23">
        <v>10.4</v>
      </c>
      <c r="R15" s="23"/>
      <c r="S15" s="23">
        <v>3.05</v>
      </c>
      <c r="T15" s="23">
        <v>3.06</v>
      </c>
      <c r="U15" s="23">
        <v>3.11</v>
      </c>
      <c r="V15" s="23">
        <v>3.13</v>
      </c>
      <c r="W15" s="23"/>
      <c r="X15" s="23">
        <v>2.71</v>
      </c>
      <c r="Y15" s="23">
        <v>2.73</v>
      </c>
      <c r="Z15" s="23">
        <v>2.67</v>
      </c>
      <c r="AA15" s="23">
        <v>2.73</v>
      </c>
      <c r="AB15" s="132"/>
      <c r="AC15" s="136"/>
    </row>
    <row r="16" spans="1:46" s="91" customFormat="1" ht="39.9" customHeight="1" x14ac:dyDescent="0.25">
      <c r="A16" s="168" t="s">
        <v>15</v>
      </c>
      <c r="B16" s="168"/>
      <c r="C16" s="168"/>
      <c r="D16" s="25">
        <f t="shared" ref="D16:F16" si="1">AVERAGE(D10:D15)</f>
        <v>20.583333333333332</v>
      </c>
      <c r="E16" s="25">
        <f t="shared" si="1"/>
        <v>21.366666666666664</v>
      </c>
      <c r="F16" s="25">
        <f t="shared" si="1"/>
        <v>22.983333333333334</v>
      </c>
      <c r="G16" s="25">
        <f t="shared" ref="G16:L16" si="2">AVERAGE(G10:G15)</f>
        <v>23.116666666666664</v>
      </c>
      <c r="H16" s="25">
        <f t="shared" si="2"/>
        <v>24.8</v>
      </c>
      <c r="I16" s="25">
        <f t="shared" si="2"/>
        <v>17.495833333333334</v>
      </c>
      <c r="J16" s="25">
        <f t="shared" si="2"/>
        <v>18.161666666666665</v>
      </c>
      <c r="K16" s="25">
        <f t="shared" si="2"/>
        <v>19.535833333333333</v>
      </c>
      <c r="L16" s="25">
        <f t="shared" si="2"/>
        <v>19.649166666666666</v>
      </c>
      <c r="M16" s="25"/>
      <c r="N16" s="26">
        <f>AVERAGE(N10:N15)</f>
        <v>12.76</v>
      </c>
      <c r="O16" s="26">
        <f t="shared" ref="O16:R16" si="3">AVERAGE(O10:O15)</f>
        <v>11.543333333333335</v>
      </c>
      <c r="P16" s="26">
        <f t="shared" si="3"/>
        <v>11.718333333333334</v>
      </c>
      <c r="Q16" s="26">
        <f t="shared" si="3"/>
        <v>10.571666666666665</v>
      </c>
      <c r="R16" s="26">
        <f t="shared" si="3"/>
        <v>12.27</v>
      </c>
      <c r="S16" s="26">
        <f>AVERAGE(S10:S15)</f>
        <v>3.061666666666667</v>
      </c>
      <c r="T16" s="26">
        <f t="shared" ref="T16:W16" si="4">AVERAGE(T10:T15)</f>
        <v>3.0533333333333332</v>
      </c>
      <c r="U16" s="26">
        <f t="shared" si="4"/>
        <v>3.0933333333333337</v>
      </c>
      <c r="V16" s="26">
        <f t="shared" si="4"/>
        <v>3.1199999999999997</v>
      </c>
      <c r="W16" s="26">
        <f t="shared" si="4"/>
        <v>2.92</v>
      </c>
      <c r="X16" s="26">
        <f>AVERAGE(X10:X15)</f>
        <v>2.7683333333333331</v>
      </c>
      <c r="Y16" s="26">
        <f t="shared" ref="Y16:AB16" si="5">AVERAGE(Y10:Y15)</f>
        <v>2.9249999999999994</v>
      </c>
      <c r="Z16" s="26">
        <f t="shared" si="5"/>
        <v>2.7283333333333331</v>
      </c>
      <c r="AA16" s="26">
        <f t="shared" si="5"/>
        <v>2.7616666666666667</v>
      </c>
      <c r="AB16" s="133">
        <f t="shared" si="5"/>
        <v>2.99</v>
      </c>
      <c r="AC16" s="136"/>
    </row>
    <row r="17" spans="1:29" ht="20.100000000000001" customHeight="1" x14ac:dyDescent="0.55000000000000004">
      <c r="A17" s="73"/>
      <c r="B17" s="73"/>
      <c r="D17" s="94"/>
      <c r="E17" s="94"/>
      <c r="F17" s="94"/>
      <c r="G17" s="94"/>
      <c r="H17" s="94"/>
      <c r="I17" s="95"/>
      <c r="J17" s="95"/>
      <c r="K17" s="95"/>
      <c r="L17" s="95"/>
      <c r="M17" s="95"/>
      <c r="AC17" s="137"/>
    </row>
    <row r="18" spans="1:29" ht="20.100000000000001" customHeight="1" x14ac:dyDescent="0.55000000000000004">
      <c r="A18" s="73"/>
      <c r="B18" s="73"/>
      <c r="D18" s="94"/>
      <c r="E18" s="94"/>
      <c r="F18" s="94"/>
      <c r="G18" s="94"/>
      <c r="H18" s="94"/>
      <c r="I18" s="95"/>
      <c r="J18" s="95"/>
      <c r="K18" s="95"/>
      <c r="L18" s="95"/>
      <c r="M18" s="95"/>
    </row>
    <row r="19" spans="1:29" ht="20.100000000000001" customHeight="1" x14ac:dyDescent="0.55000000000000004">
      <c r="A19" s="73"/>
      <c r="B19" s="73"/>
      <c r="D19" s="94"/>
      <c r="E19" s="94"/>
      <c r="F19" s="94"/>
      <c r="G19" s="94"/>
      <c r="H19" s="94"/>
      <c r="I19" s="95"/>
      <c r="J19" s="95"/>
      <c r="K19" s="95"/>
      <c r="L19" s="95"/>
      <c r="M19" s="95"/>
    </row>
    <row r="20" spans="1:29" ht="17.25" customHeight="1" x14ac:dyDescent="0.55000000000000004">
      <c r="A20" s="192"/>
      <c r="B20" s="192"/>
      <c r="C20" s="192"/>
      <c r="D20" s="77"/>
      <c r="E20" s="77"/>
      <c r="F20" s="77"/>
      <c r="G20" s="77"/>
      <c r="H20" s="77"/>
      <c r="I20" s="95"/>
      <c r="J20" s="95"/>
      <c r="K20" s="95"/>
      <c r="L20" s="78"/>
      <c r="M20" s="78"/>
    </row>
    <row r="21" spans="1:29" x14ac:dyDescent="0.55000000000000004">
      <c r="I21" s="95"/>
      <c r="J21" s="95"/>
      <c r="K21" s="95"/>
    </row>
    <row r="22" spans="1:29" x14ac:dyDescent="0.55000000000000004">
      <c r="I22" s="95"/>
      <c r="J22" s="95"/>
      <c r="K22" s="95"/>
    </row>
    <row r="23" spans="1:29" x14ac:dyDescent="0.55000000000000004">
      <c r="I23" s="95"/>
      <c r="J23" s="94"/>
      <c r="K23" s="95"/>
    </row>
    <row r="24" spans="1:29" x14ac:dyDescent="0.55000000000000004">
      <c r="I24" s="95"/>
      <c r="J24" s="94"/>
      <c r="K24" s="95"/>
    </row>
    <row r="25" spans="1:29" x14ac:dyDescent="0.55000000000000004">
      <c r="J25" s="100"/>
    </row>
    <row r="26" spans="1:29" x14ac:dyDescent="0.55000000000000004">
      <c r="J26" s="100"/>
    </row>
    <row r="27" spans="1:29" x14ac:dyDescent="0.55000000000000004">
      <c r="J27" s="100"/>
    </row>
    <row r="28" spans="1:29" x14ac:dyDescent="0.55000000000000004">
      <c r="J28" s="100"/>
    </row>
  </sheetData>
  <mergeCells count="8">
    <mergeCell ref="A16:C16"/>
    <mergeCell ref="A20:C20"/>
    <mergeCell ref="S8:W8"/>
    <mergeCell ref="X8:AB8"/>
    <mergeCell ref="A9:C9"/>
    <mergeCell ref="D8:H8"/>
    <mergeCell ref="I8:M8"/>
    <mergeCell ref="N8:R8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 scaleWithDoc="0" alignWithMargins="0">
    <oddHeader>&amp;C&amp;"Arial Black,Normale"&amp;14CONTROLLO MATURAZIONE DELLE UVE 2024</oddHeader>
    <oddFooter>&amp;L&amp;"Calibri Light,Normale"&amp;9*Valore di calcolo: °Brix*0,85
V = vendemmiato
n.p. = non pervenuto
Gr.=grandinato&amp;C&amp;"Arial,Grassetto"&amp;12Enocontrol scarl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6"/>
    <pageSetUpPr fitToPage="1"/>
  </sheetPr>
  <dimension ref="A1:AC17"/>
  <sheetViews>
    <sheetView zoomScale="50" zoomScaleNormal="50" zoomScalePageLayoutView="50" workbookViewId="0">
      <selection activeCell="AC15" sqref="AC15"/>
    </sheetView>
  </sheetViews>
  <sheetFormatPr defaultColWidth="9" defaultRowHeight="28.8" x14ac:dyDescent="0.55000000000000004"/>
  <cols>
    <col min="1" max="1" width="13.6640625" style="73" customWidth="1"/>
    <col min="2" max="3" width="30.6640625" style="30" customWidth="1"/>
    <col min="4" max="4" width="14.33203125" style="100" customWidth="1"/>
    <col min="5" max="5" width="11.33203125" style="30" customWidth="1"/>
    <col min="6" max="6" width="11.109375" style="30" customWidth="1"/>
    <col min="7" max="8" width="12.33203125" style="30" customWidth="1"/>
    <col min="9" max="9" width="9.88671875" style="30" customWidth="1"/>
    <col min="10" max="10" width="10.44140625" style="30" customWidth="1"/>
    <col min="11" max="11" width="10.109375" style="72" customWidth="1"/>
    <col min="12" max="13" width="12" style="72" customWidth="1"/>
    <col min="14" max="15" width="11" style="30" customWidth="1"/>
    <col min="16" max="16" width="9.88671875" style="98" customWidth="1"/>
    <col min="17" max="17" width="9.6640625" style="98" customWidth="1"/>
    <col min="18" max="18" width="12.77734375" style="98" customWidth="1"/>
    <col min="19" max="19" width="9.33203125" style="30" customWidth="1"/>
    <col min="20" max="20" width="10.6640625" style="30" customWidth="1"/>
    <col min="21" max="21" width="11.5546875" style="30" customWidth="1"/>
    <col min="22" max="22" width="9.6640625" style="30" customWidth="1"/>
    <col min="23" max="23" width="12.109375" style="30" customWidth="1"/>
    <col min="24" max="24" width="9.88671875" style="30" customWidth="1"/>
    <col min="25" max="25" width="10.109375" style="30" customWidth="1"/>
    <col min="26" max="27" width="9.44140625" style="30" customWidth="1"/>
    <col min="28" max="28" width="0" style="30" hidden="1" customWidth="1"/>
    <col min="29" max="29" width="12.109375" style="30" bestFit="1" customWidth="1"/>
    <col min="30" max="16384" width="9" style="30"/>
  </cols>
  <sheetData>
    <row r="1" spans="1:29" ht="40.5" customHeight="1" x14ac:dyDescent="0.55000000000000004">
      <c r="A1" s="6" t="s">
        <v>122</v>
      </c>
      <c r="B1" s="6"/>
      <c r="C1" s="7"/>
      <c r="D1" s="7"/>
      <c r="E1" s="7"/>
      <c r="F1" s="6"/>
      <c r="G1" s="6"/>
      <c r="H1" s="6"/>
      <c r="I1" s="6"/>
      <c r="J1" s="6"/>
      <c r="K1" s="30"/>
      <c r="L1" s="6"/>
      <c r="M1" s="6"/>
      <c r="O1" s="6"/>
      <c r="P1" s="7"/>
      <c r="Q1" s="7"/>
      <c r="R1" s="7"/>
      <c r="S1" s="6" t="s">
        <v>117</v>
      </c>
    </row>
    <row r="2" spans="1:29" ht="40.5" customHeight="1" x14ac:dyDescent="0.55000000000000004">
      <c r="A2" s="6" t="s">
        <v>120</v>
      </c>
      <c r="B2" s="6"/>
      <c r="C2" s="7"/>
      <c r="D2" s="7"/>
      <c r="E2" s="7"/>
      <c r="F2" s="6"/>
      <c r="G2" s="6"/>
      <c r="H2" s="6"/>
      <c r="I2" s="6"/>
      <c r="J2" s="6"/>
      <c r="K2" s="30"/>
      <c r="L2" s="6"/>
      <c r="M2" s="6"/>
      <c r="O2" s="6"/>
      <c r="P2" s="7"/>
      <c r="Q2" s="7"/>
      <c r="R2" s="7"/>
      <c r="S2" s="6" t="s">
        <v>116</v>
      </c>
    </row>
    <row r="3" spans="1:29" ht="40.5" customHeight="1" x14ac:dyDescent="0.55000000000000004">
      <c r="A3" s="6" t="s">
        <v>151</v>
      </c>
      <c r="B3" s="6"/>
      <c r="C3" s="6"/>
      <c r="D3" s="7"/>
      <c r="E3" s="7"/>
      <c r="F3" s="8"/>
      <c r="G3" s="8"/>
      <c r="H3" s="8"/>
      <c r="I3" s="8"/>
      <c r="J3" s="8"/>
      <c r="K3" s="30"/>
      <c r="L3" s="8"/>
      <c r="M3" s="8"/>
      <c r="O3" s="6"/>
      <c r="P3" s="7"/>
      <c r="Q3" s="7"/>
      <c r="R3" s="7"/>
      <c r="S3" s="8" t="s">
        <v>118</v>
      </c>
    </row>
    <row r="4" spans="1:29" ht="40.5" customHeight="1" x14ac:dyDescent="0.55000000000000004">
      <c r="A4" s="6"/>
      <c r="B4" s="6"/>
      <c r="C4" s="7"/>
      <c r="D4" s="7"/>
      <c r="E4" s="7"/>
      <c r="F4" s="6"/>
      <c r="G4" s="6"/>
      <c r="H4" s="6"/>
      <c r="I4" s="6"/>
      <c r="J4" s="6"/>
      <c r="K4" s="30"/>
      <c r="L4" s="6"/>
      <c r="M4" s="6"/>
      <c r="O4" s="6"/>
      <c r="P4" s="7"/>
      <c r="Q4" s="7"/>
      <c r="R4" s="7"/>
      <c r="S4" s="6" t="s">
        <v>119</v>
      </c>
      <c r="T4" s="88"/>
    </row>
    <row r="5" spans="1:29" ht="40.5" customHeight="1" x14ac:dyDescent="0.55000000000000004">
      <c r="A5" s="6"/>
      <c r="B5" s="6"/>
      <c r="C5" s="7"/>
      <c r="D5" s="7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7"/>
      <c r="S5" s="88"/>
      <c r="T5" s="88"/>
    </row>
    <row r="6" spans="1:29" s="61" customFormat="1" ht="40.5" customHeight="1" x14ac:dyDescent="0.65">
      <c r="A6" s="198" t="s">
        <v>76</v>
      </c>
      <c r="B6" s="198"/>
      <c r="C6" s="198"/>
      <c r="D6" s="60"/>
      <c r="E6" s="60"/>
      <c r="F6" s="60"/>
      <c r="G6" s="60"/>
      <c r="H6" s="60"/>
    </row>
    <row r="7" spans="1:29" ht="40.5" customHeight="1" x14ac:dyDescent="0.55000000000000004">
      <c r="D7" s="74"/>
      <c r="E7" s="8"/>
      <c r="F7" s="8"/>
      <c r="G7" s="8"/>
      <c r="H7" s="8"/>
      <c r="I7" s="8"/>
      <c r="J7" s="72"/>
      <c r="K7" s="30"/>
      <c r="L7" s="30"/>
      <c r="M7" s="30"/>
      <c r="O7" s="98"/>
      <c r="P7" s="30"/>
      <c r="Q7" s="30"/>
      <c r="R7" s="30"/>
    </row>
    <row r="8" spans="1:29" ht="80.099999999999994" customHeight="1" x14ac:dyDescent="0.55000000000000004">
      <c r="A8" s="99" t="s">
        <v>1</v>
      </c>
      <c r="B8" s="99" t="s">
        <v>2</v>
      </c>
      <c r="C8" s="99" t="s">
        <v>17</v>
      </c>
      <c r="D8" s="193" t="s">
        <v>3</v>
      </c>
      <c r="E8" s="194"/>
      <c r="F8" s="194"/>
      <c r="G8" s="194"/>
      <c r="H8" s="152"/>
      <c r="I8" s="194" t="s">
        <v>4</v>
      </c>
      <c r="J8" s="194"/>
      <c r="K8" s="194"/>
      <c r="L8" s="194"/>
      <c r="M8" s="152"/>
      <c r="N8" s="164" t="s">
        <v>152</v>
      </c>
      <c r="O8" s="164"/>
      <c r="P8" s="164"/>
      <c r="Q8" s="164"/>
      <c r="R8" s="151"/>
      <c r="S8" s="194" t="s">
        <v>5</v>
      </c>
      <c r="T8" s="194"/>
      <c r="U8" s="194"/>
      <c r="V8" s="194"/>
      <c r="W8" s="155"/>
      <c r="X8" s="164" t="s">
        <v>173</v>
      </c>
      <c r="Y8" s="183"/>
      <c r="Z8" s="183"/>
      <c r="AA8" s="183"/>
      <c r="AB8" s="183"/>
      <c r="AC8" s="160"/>
    </row>
    <row r="9" spans="1:29" s="18" customFormat="1" ht="39.9" customHeight="1" x14ac:dyDescent="0.45">
      <c r="A9" s="172" t="s">
        <v>156</v>
      </c>
      <c r="B9" s="172"/>
      <c r="C9" s="172"/>
      <c r="D9" s="141">
        <v>45546</v>
      </c>
      <c r="E9" s="141">
        <v>45553</v>
      </c>
      <c r="F9" s="141">
        <v>45559</v>
      </c>
      <c r="G9" s="141">
        <v>45567</v>
      </c>
      <c r="H9" s="156">
        <v>45575</v>
      </c>
      <c r="I9" s="141">
        <v>45546</v>
      </c>
      <c r="J9" s="141">
        <v>45553</v>
      </c>
      <c r="K9" s="141">
        <v>45559</v>
      </c>
      <c r="L9" s="141">
        <v>45567</v>
      </c>
      <c r="M9" s="156">
        <v>45575</v>
      </c>
      <c r="N9" s="141">
        <v>45546</v>
      </c>
      <c r="O9" s="141">
        <v>45553</v>
      </c>
      <c r="P9" s="141">
        <v>45559</v>
      </c>
      <c r="Q9" s="141">
        <v>45567</v>
      </c>
      <c r="R9" s="156">
        <v>45575</v>
      </c>
      <c r="S9" s="141">
        <v>45546</v>
      </c>
      <c r="T9" s="141">
        <v>45553</v>
      </c>
      <c r="U9" s="141">
        <v>45559</v>
      </c>
      <c r="V9" s="141">
        <v>45567</v>
      </c>
      <c r="W9" s="156">
        <v>45575</v>
      </c>
      <c r="X9" s="156">
        <v>45546</v>
      </c>
      <c r="Y9" s="156">
        <v>45552</v>
      </c>
      <c r="Z9" s="156">
        <v>45559</v>
      </c>
      <c r="AA9" s="156">
        <v>45567</v>
      </c>
      <c r="AB9" s="161"/>
      <c r="AC9" s="156">
        <v>45575</v>
      </c>
    </row>
    <row r="10" spans="1:29" s="18" customFormat="1" ht="39.9" customHeight="1" x14ac:dyDescent="0.45">
      <c r="A10" s="21" t="s">
        <v>77</v>
      </c>
      <c r="B10" s="21" t="s">
        <v>78</v>
      </c>
      <c r="C10" s="21" t="s">
        <v>144</v>
      </c>
      <c r="D10" s="142">
        <v>19.2</v>
      </c>
      <c r="E10" s="142" t="s">
        <v>204</v>
      </c>
      <c r="F10" s="142">
        <v>23</v>
      </c>
      <c r="G10" s="142">
        <v>23.4</v>
      </c>
      <c r="H10" s="142" t="s">
        <v>205</v>
      </c>
      <c r="I10" s="142">
        <f>D10*0.85</f>
        <v>16.32</v>
      </c>
      <c r="J10" s="142" t="s">
        <v>204</v>
      </c>
      <c r="K10" s="142">
        <v>19.600000000000001</v>
      </c>
      <c r="L10" s="142">
        <v>19.899999999999999</v>
      </c>
      <c r="M10" s="142" t="s">
        <v>205</v>
      </c>
      <c r="N10" s="143">
        <v>8.49</v>
      </c>
      <c r="O10" s="143" t="s">
        <v>204</v>
      </c>
      <c r="P10" s="143">
        <v>7.27</v>
      </c>
      <c r="Q10" s="143">
        <v>8</v>
      </c>
      <c r="R10" s="142" t="s">
        <v>205</v>
      </c>
      <c r="S10" s="143">
        <v>3.1</v>
      </c>
      <c r="T10" s="143" t="s">
        <v>204</v>
      </c>
      <c r="U10" s="143">
        <v>3.15</v>
      </c>
      <c r="V10" s="143">
        <v>3.21</v>
      </c>
      <c r="W10" s="142" t="s">
        <v>205</v>
      </c>
      <c r="X10" s="143">
        <v>1.82</v>
      </c>
      <c r="Y10" s="143" t="s">
        <v>204</v>
      </c>
      <c r="Z10" s="143">
        <v>1.84</v>
      </c>
      <c r="AA10" s="143">
        <v>1.82</v>
      </c>
      <c r="AB10" s="119"/>
      <c r="AC10" s="142" t="s">
        <v>205</v>
      </c>
    </row>
    <row r="11" spans="1:29" s="84" customFormat="1" ht="39.9" customHeight="1" x14ac:dyDescent="0.45">
      <c r="A11" s="48" t="s">
        <v>79</v>
      </c>
      <c r="B11" s="48" t="s">
        <v>26</v>
      </c>
      <c r="C11" s="48" t="s">
        <v>146</v>
      </c>
      <c r="D11" s="142">
        <v>22.7</v>
      </c>
      <c r="E11" s="142" t="s">
        <v>204</v>
      </c>
      <c r="F11" s="142">
        <v>22.4</v>
      </c>
      <c r="G11" s="142" t="s">
        <v>207</v>
      </c>
      <c r="H11" s="142" t="s">
        <v>205</v>
      </c>
      <c r="I11" s="142">
        <f>D11*0.85</f>
        <v>19.294999999999998</v>
      </c>
      <c r="J11" s="142" t="s">
        <v>204</v>
      </c>
      <c r="K11" s="142">
        <v>19.100000000000001</v>
      </c>
      <c r="L11" s="142" t="s">
        <v>204</v>
      </c>
      <c r="M11" s="142" t="s">
        <v>205</v>
      </c>
      <c r="N11" s="143">
        <v>7.07</v>
      </c>
      <c r="O11" s="143" t="s">
        <v>204</v>
      </c>
      <c r="P11" s="143">
        <v>8.11</v>
      </c>
      <c r="Q11" s="143" t="s">
        <v>204</v>
      </c>
      <c r="R11" s="142" t="s">
        <v>205</v>
      </c>
      <c r="S11" s="143">
        <v>3.2</v>
      </c>
      <c r="T11" s="143" t="s">
        <v>204</v>
      </c>
      <c r="U11" s="143">
        <v>3.05</v>
      </c>
      <c r="V11" s="143" t="s">
        <v>204</v>
      </c>
      <c r="W11" s="142" t="s">
        <v>205</v>
      </c>
      <c r="X11" s="143">
        <v>1.8</v>
      </c>
      <c r="Y11" s="143" t="s">
        <v>204</v>
      </c>
      <c r="Z11" s="143">
        <v>1.87</v>
      </c>
      <c r="AA11" s="143" t="s">
        <v>204</v>
      </c>
      <c r="AB11" s="120"/>
      <c r="AC11" s="142" t="s">
        <v>205</v>
      </c>
    </row>
    <row r="12" spans="1:29" s="18" customFormat="1" ht="39.9" customHeight="1" x14ac:dyDescent="0.45">
      <c r="A12" s="21" t="s">
        <v>80</v>
      </c>
      <c r="B12" s="21" t="s">
        <v>73</v>
      </c>
      <c r="C12" s="21" t="s">
        <v>177</v>
      </c>
      <c r="D12" s="142">
        <v>21.2</v>
      </c>
      <c r="E12" s="142">
        <v>22</v>
      </c>
      <c r="F12" s="142">
        <v>22.9</v>
      </c>
      <c r="G12" s="142">
        <v>23.1</v>
      </c>
      <c r="H12" s="142">
        <v>22.4</v>
      </c>
      <c r="I12" s="142">
        <f>D12*0.85</f>
        <v>18.02</v>
      </c>
      <c r="J12" s="142">
        <f>E12*0.85</f>
        <v>18.7</v>
      </c>
      <c r="K12" s="142">
        <v>19.5</v>
      </c>
      <c r="L12" s="142">
        <v>19.7</v>
      </c>
      <c r="M12" s="142">
        <v>19</v>
      </c>
      <c r="N12" s="143">
        <v>8.49</v>
      </c>
      <c r="O12" s="143">
        <v>7.61</v>
      </c>
      <c r="P12" s="143">
        <v>7.01</v>
      </c>
      <c r="Q12" s="143">
        <v>7.36</v>
      </c>
      <c r="R12" s="143">
        <v>7.11</v>
      </c>
      <c r="S12" s="143">
        <v>3.15</v>
      </c>
      <c r="T12" s="143">
        <v>3.24</v>
      </c>
      <c r="U12" s="144">
        <v>3.1</v>
      </c>
      <c r="V12" s="144">
        <v>3.15</v>
      </c>
      <c r="W12" s="144">
        <v>3.29</v>
      </c>
      <c r="X12" s="143">
        <v>2.04</v>
      </c>
      <c r="Y12" s="143">
        <v>2.0699999999999998</v>
      </c>
      <c r="Z12" s="143">
        <v>2.25</v>
      </c>
      <c r="AA12" s="143">
        <v>1.92</v>
      </c>
      <c r="AB12" s="119"/>
      <c r="AC12" s="154">
        <v>2.12</v>
      </c>
    </row>
    <row r="13" spans="1:29" s="18" customFormat="1" ht="39.9" customHeight="1" x14ac:dyDescent="0.45">
      <c r="A13" s="101" t="s">
        <v>127</v>
      </c>
      <c r="B13" s="101" t="s">
        <v>78</v>
      </c>
      <c r="C13" s="101" t="s">
        <v>178</v>
      </c>
      <c r="D13" s="142">
        <v>21</v>
      </c>
      <c r="E13" s="142">
        <v>22.9</v>
      </c>
      <c r="F13" s="142">
        <v>22</v>
      </c>
      <c r="G13" s="142">
        <v>23.8</v>
      </c>
      <c r="H13" s="142" t="s">
        <v>205</v>
      </c>
      <c r="I13" s="142">
        <f t="shared" ref="I13:I14" si="0">D13*0.85</f>
        <v>17.849999999999998</v>
      </c>
      <c r="J13" s="142">
        <f t="shared" ref="J13:J14" si="1">E13*0.85</f>
        <v>19.465</v>
      </c>
      <c r="K13" s="142">
        <v>18.7</v>
      </c>
      <c r="L13" s="142">
        <v>20.3</v>
      </c>
      <c r="M13" s="142" t="s">
        <v>205</v>
      </c>
      <c r="N13" s="143">
        <v>8.15</v>
      </c>
      <c r="O13" s="143">
        <v>7.74</v>
      </c>
      <c r="P13" s="143">
        <v>8.1</v>
      </c>
      <c r="Q13" s="143">
        <v>6.47</v>
      </c>
      <c r="R13" s="142" t="s">
        <v>205</v>
      </c>
      <c r="S13" s="143">
        <v>3.13</v>
      </c>
      <c r="T13" s="143">
        <v>3.1</v>
      </c>
      <c r="U13" s="143">
        <v>3.04</v>
      </c>
      <c r="V13" s="143">
        <v>3.13</v>
      </c>
      <c r="W13" s="142" t="s">
        <v>205</v>
      </c>
      <c r="X13" s="143">
        <v>1.91</v>
      </c>
      <c r="Y13" s="143">
        <v>1.99</v>
      </c>
      <c r="Z13" s="143">
        <v>2.06</v>
      </c>
      <c r="AA13" s="143">
        <v>2.1</v>
      </c>
      <c r="AB13" s="25" t="s">
        <v>203</v>
      </c>
      <c r="AC13" s="142" t="s">
        <v>205</v>
      </c>
    </row>
    <row r="14" spans="1:29" s="18" customFormat="1" ht="39.9" customHeight="1" x14ac:dyDescent="0.45">
      <c r="A14" s="101" t="s">
        <v>126</v>
      </c>
      <c r="B14" s="101" t="s">
        <v>78</v>
      </c>
      <c r="C14" s="101" t="s">
        <v>179</v>
      </c>
      <c r="D14" s="142">
        <v>20.399999999999999</v>
      </c>
      <c r="E14" s="142">
        <v>23.5</v>
      </c>
      <c r="F14" s="142">
        <v>22.4</v>
      </c>
      <c r="G14" s="142">
        <v>22.9</v>
      </c>
      <c r="H14" s="142" t="s">
        <v>205</v>
      </c>
      <c r="I14" s="142">
        <f t="shared" si="0"/>
        <v>17.34</v>
      </c>
      <c r="J14" s="142">
        <f t="shared" si="1"/>
        <v>19.974999999999998</v>
      </c>
      <c r="K14" s="142">
        <v>19.100000000000001</v>
      </c>
      <c r="L14" s="142">
        <v>19.5</v>
      </c>
      <c r="M14" s="142" t="s">
        <v>205</v>
      </c>
      <c r="N14" s="143">
        <v>7.59</v>
      </c>
      <c r="O14" s="143">
        <v>6.83</v>
      </c>
      <c r="P14" s="143">
        <v>6.8</v>
      </c>
      <c r="Q14" s="143">
        <v>7.5</v>
      </c>
      <c r="R14" s="142" t="s">
        <v>205</v>
      </c>
      <c r="S14" s="143">
        <v>3.08</v>
      </c>
      <c r="T14" s="143">
        <v>3.12</v>
      </c>
      <c r="U14" s="143">
        <v>3.1</v>
      </c>
      <c r="V14" s="143">
        <v>3.04</v>
      </c>
      <c r="W14" s="142" t="s">
        <v>205</v>
      </c>
      <c r="X14" s="143">
        <v>2.04</v>
      </c>
      <c r="Y14" s="143">
        <v>1.94</v>
      </c>
      <c r="Z14" s="143">
        <v>2.2599999999999998</v>
      </c>
      <c r="AA14" s="143">
        <v>2.06</v>
      </c>
      <c r="AB14" s="25" t="s">
        <v>203</v>
      </c>
      <c r="AC14" s="142" t="s">
        <v>205</v>
      </c>
    </row>
    <row r="15" spans="1:29" s="15" customFormat="1" ht="39.9" customHeight="1" x14ac:dyDescent="0.45">
      <c r="A15" s="187" t="s">
        <v>15</v>
      </c>
      <c r="B15" s="199"/>
      <c r="C15" s="200"/>
      <c r="D15" s="140">
        <f t="shared" ref="D15:L15" si="2">AVERAGE(D10:D14)</f>
        <v>20.9</v>
      </c>
      <c r="E15" s="140">
        <f t="shared" si="2"/>
        <v>22.8</v>
      </c>
      <c r="F15" s="140">
        <f t="shared" si="2"/>
        <v>22.54</v>
      </c>
      <c r="G15" s="140">
        <f t="shared" si="2"/>
        <v>23.299999999999997</v>
      </c>
      <c r="H15" s="140"/>
      <c r="I15" s="140">
        <f t="shared" si="2"/>
        <v>17.764999999999997</v>
      </c>
      <c r="J15" s="140">
        <f t="shared" si="2"/>
        <v>19.38</v>
      </c>
      <c r="K15" s="140">
        <f t="shared" si="2"/>
        <v>19.2</v>
      </c>
      <c r="L15" s="140">
        <f t="shared" si="2"/>
        <v>19.849999999999998</v>
      </c>
      <c r="M15" s="140"/>
      <c r="N15" s="139">
        <f t="shared" ref="N15:AA15" si="3">AVERAGE(N10:N14)</f>
        <v>7.9580000000000011</v>
      </c>
      <c r="O15" s="139">
        <f t="shared" si="3"/>
        <v>7.3933333333333335</v>
      </c>
      <c r="P15" s="139">
        <f t="shared" si="3"/>
        <v>7.4580000000000002</v>
      </c>
      <c r="Q15" s="139">
        <f t="shared" si="3"/>
        <v>7.3324999999999996</v>
      </c>
      <c r="R15" s="139"/>
      <c r="S15" s="139">
        <f t="shared" si="3"/>
        <v>3.1320000000000006</v>
      </c>
      <c r="T15" s="139">
        <f t="shared" si="3"/>
        <v>3.1533333333333338</v>
      </c>
      <c r="U15" s="139">
        <f t="shared" si="3"/>
        <v>3.0880000000000001</v>
      </c>
      <c r="V15" s="139">
        <f t="shared" si="3"/>
        <v>3.1324999999999994</v>
      </c>
      <c r="W15" s="139"/>
      <c r="X15" s="139">
        <f t="shared" si="3"/>
        <v>1.9219999999999999</v>
      </c>
      <c r="Y15" s="139">
        <f t="shared" si="3"/>
        <v>2</v>
      </c>
      <c r="Z15" s="139">
        <f t="shared" si="3"/>
        <v>2.056</v>
      </c>
      <c r="AA15" s="139">
        <f t="shared" si="3"/>
        <v>1.9750000000000001</v>
      </c>
      <c r="AB15" s="121"/>
      <c r="AC15" s="162"/>
    </row>
    <row r="17" spans="21:23" x14ac:dyDescent="0.55000000000000004">
      <c r="U17" s="94"/>
      <c r="V17" s="94"/>
      <c r="W17" s="94"/>
    </row>
  </sheetData>
  <mergeCells count="8">
    <mergeCell ref="X8:AB8"/>
    <mergeCell ref="A9:C9"/>
    <mergeCell ref="A6:C6"/>
    <mergeCell ref="A15:C15"/>
    <mergeCell ref="D8:G8"/>
    <mergeCell ref="I8:L8"/>
    <mergeCell ref="N8:Q8"/>
    <mergeCell ref="S8:V8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 scaleWithDoc="0" alignWithMargins="0">
    <oddHeader>&amp;C&amp;"Arial Black,Normale"&amp;14CONTROLLO MATURAZIONE DELLE UVE 2024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20"/>
    <pageSetUpPr fitToPage="1"/>
  </sheetPr>
  <dimension ref="A1:AI12"/>
  <sheetViews>
    <sheetView zoomScale="50" zoomScaleNormal="50" zoomScaleSheetLayoutView="75" zoomScalePageLayoutView="80" workbookViewId="0">
      <selection activeCell="AC10" sqref="AC10"/>
    </sheetView>
  </sheetViews>
  <sheetFormatPr defaultColWidth="9" defaultRowHeight="28.8" x14ac:dyDescent="0.55000000000000004"/>
  <cols>
    <col min="1" max="1" width="13.6640625" style="73" customWidth="1"/>
    <col min="2" max="3" width="25.6640625" style="6" customWidth="1"/>
    <col min="4" max="4" width="9.6640625" style="6" bestFit="1" customWidth="1"/>
    <col min="5" max="5" width="9.33203125" style="6" customWidth="1"/>
    <col min="6" max="6" width="9.5546875" style="6" customWidth="1"/>
    <col min="7" max="8" width="10.21875" style="6" customWidth="1"/>
    <col min="9" max="9" width="9.6640625" style="6" bestFit="1" customWidth="1"/>
    <col min="10" max="10" width="11.109375" style="6" customWidth="1"/>
    <col min="11" max="11" width="10.33203125" style="6" customWidth="1"/>
    <col min="12" max="13" width="9.33203125" style="6" customWidth="1"/>
    <col min="14" max="14" width="10.44140625" style="6" customWidth="1"/>
    <col min="15" max="15" width="10.6640625" style="6" customWidth="1"/>
    <col min="16" max="18" width="9.33203125" style="6" customWidth="1"/>
    <col min="19" max="19" width="11.44140625" style="31" customWidth="1"/>
    <col min="20" max="20" width="9.6640625" style="6" customWidth="1"/>
    <col min="21" max="21" width="10.44140625" style="6" customWidth="1"/>
    <col min="22" max="23" width="9.44140625" style="6" customWidth="1"/>
    <col min="24" max="25" width="10.33203125" style="6" customWidth="1"/>
    <col min="26" max="26" width="15.6640625" style="6" customWidth="1"/>
    <col min="27" max="27" width="10.88671875" style="6" customWidth="1"/>
    <col min="28" max="28" width="0" style="6" hidden="1" customWidth="1"/>
    <col min="29" max="29" width="11.109375" style="6" customWidth="1"/>
    <col min="30" max="16384" width="9" style="6"/>
  </cols>
  <sheetData>
    <row r="1" spans="1:35" s="8" customFormat="1" ht="40.5" customHeight="1" x14ac:dyDescent="0.55000000000000004">
      <c r="A1" s="8" t="s">
        <v>121</v>
      </c>
      <c r="C1" s="102"/>
      <c r="D1" s="102"/>
      <c r="E1" s="102"/>
      <c r="P1" s="102"/>
      <c r="Q1" s="102"/>
      <c r="R1" s="102"/>
      <c r="S1" s="8" t="s">
        <v>117</v>
      </c>
    </row>
    <row r="2" spans="1:35" s="8" customFormat="1" ht="40.5" customHeight="1" x14ac:dyDescent="0.55000000000000004">
      <c r="A2" s="8" t="s">
        <v>120</v>
      </c>
      <c r="C2" s="102"/>
      <c r="D2" s="102"/>
      <c r="E2" s="102"/>
      <c r="P2" s="102"/>
      <c r="Q2" s="102"/>
      <c r="R2" s="102"/>
      <c r="S2" s="8" t="s">
        <v>116</v>
      </c>
    </row>
    <row r="3" spans="1:35" s="8" customFormat="1" ht="40.5" customHeight="1" x14ac:dyDescent="0.55000000000000004">
      <c r="A3" s="8" t="s">
        <v>151</v>
      </c>
      <c r="D3" s="102"/>
      <c r="E3" s="102"/>
      <c r="P3" s="102"/>
      <c r="Q3" s="102"/>
      <c r="R3" s="102"/>
      <c r="S3" s="8" t="s">
        <v>118</v>
      </c>
    </row>
    <row r="4" spans="1:35" s="8" customFormat="1" ht="40.5" customHeight="1" x14ac:dyDescent="0.55000000000000004">
      <c r="C4" s="102"/>
      <c r="D4" s="102"/>
      <c r="E4" s="102"/>
      <c r="P4" s="102"/>
      <c r="Q4" s="102"/>
      <c r="R4" s="102"/>
      <c r="S4" s="8" t="s">
        <v>119</v>
      </c>
    </row>
    <row r="5" spans="1:35" s="8" customFormat="1" ht="40.5" customHeight="1" x14ac:dyDescent="0.55000000000000004">
      <c r="P5" s="103"/>
      <c r="Q5" s="103"/>
      <c r="R5" s="103"/>
      <c r="AI5" s="104"/>
    </row>
    <row r="6" spans="1:35" s="60" customFormat="1" ht="40.5" customHeight="1" x14ac:dyDescent="0.65">
      <c r="A6" s="60" t="s">
        <v>81</v>
      </c>
      <c r="C6" s="89"/>
      <c r="D6" s="89"/>
      <c r="E6" s="89"/>
      <c r="P6" s="105"/>
      <c r="Q6" s="105"/>
      <c r="R6" s="105"/>
    </row>
    <row r="7" spans="1:35" s="8" customFormat="1" ht="40.5" customHeight="1" x14ac:dyDescent="0.55000000000000004">
      <c r="A7" s="88"/>
      <c r="C7" s="104"/>
      <c r="S7" s="103"/>
    </row>
    <row r="8" spans="1:35" s="73" customFormat="1" ht="80.099999999999994" customHeight="1" x14ac:dyDescent="0.55000000000000004">
      <c r="A8" s="32" t="s">
        <v>1</v>
      </c>
      <c r="B8" s="32" t="s">
        <v>2</v>
      </c>
      <c r="C8" s="32" t="s">
        <v>17</v>
      </c>
      <c r="D8" s="167" t="s">
        <v>3</v>
      </c>
      <c r="E8" s="167"/>
      <c r="F8" s="167"/>
      <c r="G8" s="193"/>
      <c r="H8" s="152"/>
      <c r="I8" s="204" t="s">
        <v>82</v>
      </c>
      <c r="J8" s="173"/>
      <c r="K8" s="173"/>
      <c r="L8" s="205"/>
      <c r="M8" s="157"/>
      <c r="N8" s="165" t="s">
        <v>152</v>
      </c>
      <c r="O8" s="166"/>
      <c r="P8" s="166"/>
      <c r="Q8" s="163"/>
      <c r="R8" s="151"/>
      <c r="S8" s="202" t="s">
        <v>5</v>
      </c>
      <c r="T8" s="176"/>
      <c r="U8" s="176"/>
      <c r="V8" s="203"/>
      <c r="W8" s="158"/>
      <c r="X8" s="164" t="s">
        <v>173</v>
      </c>
      <c r="Y8" s="201"/>
      <c r="Z8" s="201"/>
      <c r="AA8" s="201"/>
      <c r="AB8" s="201"/>
      <c r="AC8" s="153"/>
    </row>
    <row r="9" spans="1:35" s="91" customFormat="1" ht="39.9" customHeight="1" x14ac:dyDescent="0.25">
      <c r="A9" s="172" t="s">
        <v>156</v>
      </c>
      <c r="B9" s="172"/>
      <c r="C9" s="172"/>
      <c r="D9" s="141">
        <v>45546</v>
      </c>
      <c r="E9" s="141">
        <v>45553</v>
      </c>
      <c r="F9" s="141">
        <v>45559</v>
      </c>
      <c r="G9" s="141">
        <v>45567</v>
      </c>
      <c r="H9" s="156">
        <v>45574</v>
      </c>
      <c r="I9" s="141">
        <v>45546</v>
      </c>
      <c r="J9" s="141">
        <v>45553</v>
      </c>
      <c r="K9" s="141">
        <v>45559</v>
      </c>
      <c r="L9" s="141">
        <v>45567</v>
      </c>
      <c r="M9" s="156">
        <v>45574</v>
      </c>
      <c r="N9" s="141">
        <v>45546</v>
      </c>
      <c r="O9" s="141">
        <v>45553</v>
      </c>
      <c r="P9" s="141">
        <v>45559</v>
      </c>
      <c r="Q9" s="141">
        <v>45567</v>
      </c>
      <c r="R9" s="156">
        <v>45574</v>
      </c>
      <c r="S9" s="141">
        <v>45546</v>
      </c>
      <c r="T9" s="141">
        <v>45553</v>
      </c>
      <c r="U9" s="141">
        <v>45559</v>
      </c>
      <c r="V9" s="141">
        <v>45567</v>
      </c>
      <c r="W9" s="156">
        <v>45574</v>
      </c>
      <c r="X9" s="141">
        <v>45546</v>
      </c>
      <c r="Y9" s="141">
        <v>45553</v>
      </c>
      <c r="Z9" s="141">
        <v>45559</v>
      </c>
      <c r="AA9" s="141">
        <v>45567</v>
      </c>
      <c r="AB9" s="141">
        <v>45568</v>
      </c>
      <c r="AC9" s="141">
        <v>45574</v>
      </c>
    </row>
    <row r="10" spans="1:35" s="15" customFormat="1" ht="44.25" customHeight="1" x14ac:dyDescent="0.45">
      <c r="A10" s="21" t="s">
        <v>83</v>
      </c>
      <c r="B10" s="71" t="s">
        <v>84</v>
      </c>
      <c r="C10" s="21" t="s">
        <v>180</v>
      </c>
      <c r="D10" s="142">
        <v>22.1</v>
      </c>
      <c r="E10" s="142">
        <v>23.4</v>
      </c>
      <c r="F10" s="142">
        <v>20.8</v>
      </c>
      <c r="G10" s="142">
        <v>24.4</v>
      </c>
      <c r="H10" s="142" t="s">
        <v>205</v>
      </c>
      <c r="I10" s="142">
        <f t="shared" ref="I10:K11" si="0">D10*0.85</f>
        <v>18.785</v>
      </c>
      <c r="J10" s="142">
        <f t="shared" si="0"/>
        <v>19.889999999999997</v>
      </c>
      <c r="K10" s="142">
        <f t="shared" si="0"/>
        <v>17.68</v>
      </c>
      <c r="L10" s="142">
        <v>20.8</v>
      </c>
      <c r="M10" s="142" t="s">
        <v>205</v>
      </c>
      <c r="N10" s="143">
        <v>9.1300000000000008</v>
      </c>
      <c r="O10" s="143">
        <v>8.7899999999999991</v>
      </c>
      <c r="P10" s="143">
        <v>9.08</v>
      </c>
      <c r="Q10" s="143">
        <v>8.56</v>
      </c>
      <c r="R10" s="142" t="s">
        <v>205</v>
      </c>
      <c r="S10" s="143">
        <v>3.01</v>
      </c>
      <c r="T10" s="143">
        <v>3.03</v>
      </c>
      <c r="U10" s="143">
        <v>3.02</v>
      </c>
      <c r="V10" s="143">
        <v>3.09</v>
      </c>
      <c r="W10" s="142" t="s">
        <v>205</v>
      </c>
      <c r="X10" s="143">
        <v>2.0699999999999998</v>
      </c>
      <c r="Y10" s="143">
        <v>2.21</v>
      </c>
      <c r="Z10" s="143">
        <v>1.95</v>
      </c>
      <c r="AA10" s="143">
        <v>2.06</v>
      </c>
      <c r="AB10" s="121"/>
      <c r="AC10" s="142" t="s">
        <v>205</v>
      </c>
    </row>
    <row r="11" spans="1:35" s="15" customFormat="1" ht="39.9" customHeight="1" x14ac:dyDescent="0.45">
      <c r="A11" s="21" t="s">
        <v>85</v>
      </c>
      <c r="B11" s="21" t="s">
        <v>24</v>
      </c>
      <c r="C11" s="21" t="s">
        <v>181</v>
      </c>
      <c r="D11" s="142">
        <v>19.8</v>
      </c>
      <c r="E11" s="142">
        <v>21.6</v>
      </c>
      <c r="F11" s="142">
        <v>23.7</v>
      </c>
      <c r="G11" s="142">
        <v>23.9</v>
      </c>
      <c r="H11" s="142">
        <v>22.9</v>
      </c>
      <c r="I11" s="142">
        <f t="shared" si="0"/>
        <v>16.830000000000002</v>
      </c>
      <c r="J11" s="142">
        <f t="shared" si="0"/>
        <v>18.36</v>
      </c>
      <c r="K11" s="142">
        <f t="shared" si="0"/>
        <v>20.145</v>
      </c>
      <c r="L11" s="142">
        <v>20.3</v>
      </c>
      <c r="M11" s="142">
        <v>19.399999999999999</v>
      </c>
      <c r="N11" s="143">
        <v>9.1999999999999993</v>
      </c>
      <c r="O11" s="143">
        <v>9.1999999999999993</v>
      </c>
      <c r="P11" s="143">
        <v>8.17</v>
      </c>
      <c r="Q11" s="143">
        <v>8.0500000000000007</v>
      </c>
      <c r="R11" s="143">
        <v>8.06</v>
      </c>
      <c r="S11" s="143">
        <v>2.98</v>
      </c>
      <c r="T11" s="143">
        <v>3.11</v>
      </c>
      <c r="U11" s="143">
        <v>3.11</v>
      </c>
      <c r="V11" s="143">
        <v>3.13</v>
      </c>
      <c r="W11" s="143">
        <v>3.23</v>
      </c>
      <c r="X11" s="143">
        <v>1.95</v>
      </c>
      <c r="Y11" s="143">
        <v>2.0099999999999998</v>
      </c>
      <c r="Z11" s="143">
        <v>1.95</v>
      </c>
      <c r="AA11" s="143">
        <v>2.0499999999999998</v>
      </c>
      <c r="AB11" s="121"/>
      <c r="AC11" s="159">
        <v>2.02</v>
      </c>
    </row>
    <row r="12" spans="1:35" s="15" customFormat="1" ht="39.9" customHeight="1" x14ac:dyDescent="0.45">
      <c r="A12" s="168" t="s">
        <v>15</v>
      </c>
      <c r="B12" s="168"/>
      <c r="C12" s="168"/>
      <c r="D12" s="140">
        <f t="shared" ref="D12:G12" si="1">AVERAGE(D10:D11)</f>
        <v>20.950000000000003</v>
      </c>
      <c r="E12" s="140">
        <f t="shared" si="1"/>
        <v>22.5</v>
      </c>
      <c r="F12" s="140">
        <f t="shared" si="1"/>
        <v>22.25</v>
      </c>
      <c r="G12" s="140">
        <f t="shared" si="1"/>
        <v>24.15</v>
      </c>
      <c r="H12" s="140"/>
      <c r="I12" s="140">
        <f t="shared" ref="I12:L12" si="2">AVERAGE(I10:I11)</f>
        <v>17.807500000000001</v>
      </c>
      <c r="J12" s="140">
        <f t="shared" si="2"/>
        <v>19.125</v>
      </c>
      <c r="K12" s="140">
        <f t="shared" si="2"/>
        <v>18.912500000000001</v>
      </c>
      <c r="L12" s="140">
        <f t="shared" si="2"/>
        <v>20.55</v>
      </c>
      <c r="M12" s="140"/>
      <c r="N12" s="139">
        <f t="shared" ref="N12:Q12" si="3">AVERAGE(N10:N11)</f>
        <v>9.1649999999999991</v>
      </c>
      <c r="O12" s="139">
        <f t="shared" si="3"/>
        <v>8.9949999999999992</v>
      </c>
      <c r="P12" s="139">
        <f t="shared" si="3"/>
        <v>8.625</v>
      </c>
      <c r="Q12" s="139">
        <f t="shared" si="3"/>
        <v>8.3049999999999997</v>
      </c>
      <c r="R12" s="139"/>
      <c r="S12" s="139">
        <f>AVERAGE(S10:S11)</f>
        <v>2.9950000000000001</v>
      </c>
      <c r="T12" s="139">
        <f>AVERAGE(T10:T11)</f>
        <v>3.07</v>
      </c>
      <c r="U12" s="139">
        <f>AVERAGE(U10:U11)</f>
        <v>3.0649999999999999</v>
      </c>
      <c r="V12" s="139">
        <f>AVERAGE(V10:V11)</f>
        <v>3.11</v>
      </c>
      <c r="W12" s="139"/>
      <c r="X12" s="139">
        <f t="shared" ref="X12:AA12" si="4">AVERAGE(X10:X11)</f>
        <v>2.0099999999999998</v>
      </c>
      <c r="Y12" s="139">
        <f t="shared" si="4"/>
        <v>2.11</v>
      </c>
      <c r="Z12" s="139">
        <f t="shared" si="4"/>
        <v>1.95</v>
      </c>
      <c r="AA12" s="139">
        <f t="shared" si="4"/>
        <v>2.0549999999999997</v>
      </c>
      <c r="AB12" s="121"/>
      <c r="AC12" s="121"/>
    </row>
  </sheetData>
  <mergeCells count="7">
    <mergeCell ref="X8:AB8"/>
    <mergeCell ref="S8:V8"/>
    <mergeCell ref="A12:C12"/>
    <mergeCell ref="A9:C9"/>
    <mergeCell ref="D8:G8"/>
    <mergeCell ref="I8:L8"/>
    <mergeCell ref="N8:Q8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 scaleWithDoc="0" alignWithMargins="0">
    <oddHeader>&amp;C&amp;"Arial Black,Normale"&amp;14CONTROLLO MATURAZIONE DELLE UVE 2024</oddHeader>
    <oddFooter>&amp;L&amp;"Calibri Light,Normale"&amp;9*Valore di calcolo: °Brix*0,85
V = vendemmiato
n.p. = non pervenuto
Gr. = Grandinato&amp;C&amp;"Arial,Grassetto"&amp;12Enocontrol  scarl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AB25"/>
  <sheetViews>
    <sheetView tabSelected="1" topLeftCell="A5" zoomScale="60" zoomScaleNormal="60" zoomScalePageLayoutView="50" workbookViewId="0">
      <selection activeCell="AB10" sqref="AB10"/>
    </sheetView>
  </sheetViews>
  <sheetFormatPr defaultColWidth="9.109375" defaultRowHeight="28.8" x14ac:dyDescent="0.55000000000000004"/>
  <cols>
    <col min="1" max="1" width="13.6640625" style="30" customWidth="1"/>
    <col min="2" max="3" width="25.6640625" style="30" customWidth="1"/>
    <col min="4" max="4" width="8.33203125" style="30" customWidth="1"/>
    <col min="5" max="5" width="8" style="30" customWidth="1"/>
    <col min="6" max="6" width="9.109375" style="30" customWidth="1"/>
    <col min="7" max="7" width="8.44140625" style="30" customWidth="1"/>
    <col min="8" max="8" width="8.77734375" style="30" customWidth="1"/>
    <col min="9" max="9" width="10.5546875" style="30" customWidth="1"/>
    <col min="10" max="10" width="10.33203125" style="30" customWidth="1"/>
    <col min="11" max="11" width="9.33203125" style="30" customWidth="1"/>
    <col min="12" max="12" width="8.33203125" style="30" customWidth="1"/>
    <col min="13" max="13" width="9.6640625" style="30" customWidth="1"/>
    <col min="14" max="14" width="8.88671875" style="30" customWidth="1"/>
    <col min="15" max="15" width="9.33203125" style="106" customWidth="1"/>
    <col min="16" max="17" width="8.44140625" style="30" customWidth="1"/>
    <col min="18" max="18" width="9.33203125" style="30" customWidth="1"/>
    <col min="19" max="19" width="8.88671875" style="30" customWidth="1"/>
    <col min="20" max="20" width="9" style="30" customWidth="1"/>
    <col min="21" max="22" width="8.109375" style="30" customWidth="1"/>
    <col min="23" max="23" width="8.5546875" style="30" customWidth="1"/>
    <col min="24" max="24" width="9.6640625" style="30" customWidth="1"/>
    <col min="25" max="25" width="10.44140625" style="30" customWidth="1"/>
    <col min="26" max="26" width="9.6640625" style="30" customWidth="1"/>
    <col min="27" max="27" width="10.109375" style="30" customWidth="1"/>
    <col min="28" max="28" width="9.109375" style="30" customWidth="1"/>
    <col min="29" max="16384" width="9.109375" style="30"/>
  </cols>
  <sheetData>
    <row r="1" spans="1:28" ht="40.5" customHeight="1" x14ac:dyDescent="0.55000000000000004">
      <c r="A1" s="6" t="s">
        <v>121</v>
      </c>
      <c r="B1" s="6"/>
      <c r="C1" s="7"/>
      <c r="D1" s="7"/>
      <c r="E1" s="7"/>
      <c r="F1" s="6"/>
      <c r="G1" s="6"/>
      <c r="H1" s="6"/>
      <c r="I1" s="6"/>
      <c r="J1" s="6"/>
      <c r="L1" s="6"/>
      <c r="M1" s="6"/>
      <c r="O1" s="6"/>
      <c r="P1" s="7"/>
      <c r="S1" s="6" t="s">
        <v>117</v>
      </c>
    </row>
    <row r="2" spans="1:28" ht="40.5" customHeight="1" x14ac:dyDescent="0.55000000000000004">
      <c r="A2" s="6" t="s">
        <v>120</v>
      </c>
      <c r="B2" s="6"/>
      <c r="C2" s="7"/>
      <c r="D2" s="7"/>
      <c r="E2" s="7"/>
      <c r="F2" s="6"/>
      <c r="G2" s="6"/>
      <c r="H2" s="6"/>
      <c r="I2" s="6"/>
      <c r="J2" s="6"/>
      <c r="L2" s="6"/>
      <c r="M2" s="6"/>
      <c r="O2" s="6"/>
      <c r="P2" s="7"/>
      <c r="S2" s="6" t="s">
        <v>116</v>
      </c>
    </row>
    <row r="3" spans="1:28" ht="40.5" customHeight="1" x14ac:dyDescent="0.55000000000000004">
      <c r="A3" s="6" t="s">
        <v>151</v>
      </c>
      <c r="B3" s="6"/>
      <c r="C3" s="6"/>
      <c r="D3" s="7"/>
      <c r="E3" s="7"/>
      <c r="F3" s="8"/>
      <c r="G3" s="8"/>
      <c r="H3" s="8"/>
      <c r="I3" s="8"/>
      <c r="J3" s="8"/>
      <c r="L3" s="6"/>
      <c r="M3" s="6"/>
      <c r="O3" s="6"/>
      <c r="P3" s="7"/>
      <c r="S3" s="8" t="s">
        <v>118</v>
      </c>
    </row>
    <row r="4" spans="1:28" ht="40.5" customHeight="1" x14ac:dyDescent="0.55000000000000004">
      <c r="B4" s="6"/>
      <c r="C4" s="7"/>
      <c r="D4" s="7"/>
      <c r="E4" s="7"/>
      <c r="F4" s="6"/>
      <c r="G4" s="6"/>
      <c r="H4" s="6"/>
      <c r="I4" s="6"/>
      <c r="J4" s="6"/>
      <c r="L4" s="6"/>
      <c r="M4" s="6"/>
      <c r="O4" s="6"/>
      <c r="P4" s="7"/>
      <c r="S4" s="6" t="s">
        <v>119</v>
      </c>
    </row>
    <row r="5" spans="1:28" ht="40.5" customHeight="1" x14ac:dyDescent="0.55000000000000004">
      <c r="L5" s="106"/>
      <c r="M5" s="106"/>
      <c r="O5" s="30"/>
    </row>
    <row r="6" spans="1:28" s="61" customFormat="1" ht="40.5" customHeight="1" x14ac:dyDescent="0.65">
      <c r="A6" s="60" t="s">
        <v>86</v>
      </c>
      <c r="L6" s="108"/>
      <c r="M6" s="108"/>
    </row>
    <row r="7" spans="1:28" ht="40.5" customHeight="1" x14ac:dyDescent="0.55000000000000004">
      <c r="L7" s="106"/>
      <c r="M7" s="106"/>
      <c r="O7" s="30"/>
    </row>
    <row r="8" spans="1:28" s="106" customFormat="1" ht="80.099999999999994" customHeight="1" x14ac:dyDescent="0.55000000000000004">
      <c r="A8" s="32" t="s">
        <v>1</v>
      </c>
      <c r="B8" s="32" t="s">
        <v>2</v>
      </c>
      <c r="C8" s="32" t="s">
        <v>17</v>
      </c>
      <c r="D8" s="193" t="s">
        <v>3</v>
      </c>
      <c r="E8" s="194"/>
      <c r="F8" s="194"/>
      <c r="G8" s="194"/>
      <c r="H8" s="195"/>
      <c r="I8" s="193" t="s">
        <v>68</v>
      </c>
      <c r="J8" s="194"/>
      <c r="K8" s="194"/>
      <c r="L8" s="194"/>
      <c r="M8" s="195"/>
      <c r="N8" s="163" t="s">
        <v>152</v>
      </c>
      <c r="O8" s="164"/>
      <c r="P8" s="164"/>
      <c r="Q8" s="164"/>
      <c r="R8" s="165"/>
      <c r="S8" s="193" t="s">
        <v>5</v>
      </c>
      <c r="T8" s="194"/>
      <c r="U8" s="194"/>
      <c r="V8" s="194"/>
      <c r="W8" s="195"/>
      <c r="X8" s="163" t="s">
        <v>173</v>
      </c>
      <c r="Y8" s="164"/>
      <c r="Z8" s="164"/>
      <c r="AA8" s="164"/>
      <c r="AB8" s="165"/>
    </row>
    <row r="9" spans="1:28" s="46" customFormat="1" ht="39.9" customHeight="1" x14ac:dyDescent="0.25">
      <c r="A9" s="172" t="s">
        <v>156</v>
      </c>
      <c r="B9" s="172"/>
      <c r="C9" s="172"/>
      <c r="D9" s="19">
        <v>45546</v>
      </c>
      <c r="E9" s="19">
        <v>45553</v>
      </c>
      <c r="F9" s="19">
        <v>45559</v>
      </c>
      <c r="G9" s="19">
        <v>45566</v>
      </c>
      <c r="H9" s="19">
        <v>45574</v>
      </c>
      <c r="I9" s="19">
        <v>45546</v>
      </c>
      <c r="J9" s="19">
        <v>45553</v>
      </c>
      <c r="K9" s="19">
        <v>45559</v>
      </c>
      <c r="L9" s="19">
        <v>45566</v>
      </c>
      <c r="M9" s="19">
        <v>45574</v>
      </c>
      <c r="N9" s="19">
        <v>45546</v>
      </c>
      <c r="O9" s="19">
        <v>45553</v>
      </c>
      <c r="P9" s="19">
        <v>45559</v>
      </c>
      <c r="Q9" s="19">
        <v>45566</v>
      </c>
      <c r="R9" s="19">
        <v>45574</v>
      </c>
      <c r="S9" s="19">
        <v>45546</v>
      </c>
      <c r="T9" s="19">
        <v>45553</v>
      </c>
      <c r="U9" s="19">
        <v>45559</v>
      </c>
      <c r="V9" s="19">
        <v>45566</v>
      </c>
      <c r="W9" s="19">
        <v>45574</v>
      </c>
      <c r="X9" s="19">
        <v>45546</v>
      </c>
      <c r="Y9" s="19">
        <v>45553</v>
      </c>
      <c r="Z9" s="19">
        <v>45559</v>
      </c>
      <c r="AA9" s="19">
        <v>1736</v>
      </c>
      <c r="AB9" s="19">
        <v>45574</v>
      </c>
    </row>
    <row r="10" spans="1:28" s="56" customFormat="1" ht="39.9" customHeight="1" x14ac:dyDescent="0.25">
      <c r="A10" s="21" t="s">
        <v>87</v>
      </c>
      <c r="B10" s="21" t="s">
        <v>7</v>
      </c>
      <c r="C10" s="21" t="s">
        <v>182</v>
      </c>
      <c r="D10" s="22">
        <v>22.4</v>
      </c>
      <c r="E10" s="22">
        <v>24.1</v>
      </c>
      <c r="F10" s="22">
        <v>23.4</v>
      </c>
      <c r="G10" s="22">
        <v>24.6</v>
      </c>
      <c r="H10" s="22" t="s">
        <v>205</v>
      </c>
      <c r="I10" s="22">
        <f t="shared" ref="I10:L17" si="0">D10*0.85</f>
        <v>19.04</v>
      </c>
      <c r="J10" s="22">
        <f t="shared" si="0"/>
        <v>20.484999999999999</v>
      </c>
      <c r="K10" s="22">
        <f t="shared" si="0"/>
        <v>19.889999999999997</v>
      </c>
      <c r="L10" s="22">
        <f t="shared" si="0"/>
        <v>20.91</v>
      </c>
      <c r="M10" s="22" t="s">
        <v>205</v>
      </c>
      <c r="N10" s="23">
        <v>6.55</v>
      </c>
      <c r="O10" s="23">
        <v>6.27</v>
      </c>
      <c r="P10" s="23">
        <v>6.29</v>
      </c>
      <c r="Q10" s="23">
        <v>6.66</v>
      </c>
      <c r="R10" s="22" t="s">
        <v>205</v>
      </c>
      <c r="S10" s="23">
        <v>3.19</v>
      </c>
      <c r="T10" s="23">
        <v>3.24</v>
      </c>
      <c r="U10" s="23">
        <v>3.23</v>
      </c>
      <c r="V10" s="23">
        <v>3.21</v>
      </c>
      <c r="W10" s="22" t="s">
        <v>205</v>
      </c>
      <c r="X10" s="23">
        <v>2.02</v>
      </c>
      <c r="Y10" s="23">
        <v>1.91</v>
      </c>
      <c r="Z10" s="23">
        <v>1.9</v>
      </c>
      <c r="AA10" s="23">
        <v>2.0699999999999998</v>
      </c>
      <c r="AB10" s="22" t="s">
        <v>205</v>
      </c>
    </row>
    <row r="11" spans="1:28" s="56" customFormat="1" ht="39.9" customHeight="1" x14ac:dyDescent="0.25">
      <c r="A11" s="109" t="s">
        <v>88</v>
      </c>
      <c r="B11" s="101" t="s">
        <v>8</v>
      </c>
      <c r="C11" s="101" t="s">
        <v>183</v>
      </c>
      <c r="D11" s="22">
        <v>22.5</v>
      </c>
      <c r="E11" s="22">
        <v>23.6</v>
      </c>
      <c r="F11" s="22">
        <v>23.4</v>
      </c>
      <c r="G11" s="22">
        <v>24.2</v>
      </c>
      <c r="H11" s="22">
        <v>24.2</v>
      </c>
      <c r="I11" s="22">
        <f t="shared" si="0"/>
        <v>19.125</v>
      </c>
      <c r="J11" s="22">
        <v>20.100000000000001</v>
      </c>
      <c r="K11" s="22">
        <v>20.100000000000001</v>
      </c>
      <c r="L11" s="22">
        <v>20.6</v>
      </c>
      <c r="M11" s="22">
        <v>20.6</v>
      </c>
      <c r="N11" s="23">
        <v>7.46</v>
      </c>
      <c r="O11" s="23">
        <v>7.76</v>
      </c>
      <c r="P11" s="23">
        <v>7.29</v>
      </c>
      <c r="Q11" s="23">
        <v>7.3</v>
      </c>
      <c r="R11" s="23">
        <v>6.32</v>
      </c>
      <c r="S11" s="23">
        <v>3.24</v>
      </c>
      <c r="T11" s="23">
        <v>3.1</v>
      </c>
      <c r="U11" s="23">
        <v>3.1</v>
      </c>
      <c r="V11" s="23">
        <v>3.14</v>
      </c>
      <c r="W11" s="23">
        <v>3.29</v>
      </c>
      <c r="X11" s="23">
        <v>1.86</v>
      </c>
      <c r="Y11" s="23">
        <v>1.94</v>
      </c>
      <c r="Z11" s="23">
        <v>2.0699999999999998</v>
      </c>
      <c r="AA11" s="23">
        <v>2.02</v>
      </c>
      <c r="AB11" s="23">
        <v>2.0499999999999998</v>
      </c>
    </row>
    <row r="12" spans="1:28" s="56" customFormat="1" ht="39.9" customHeight="1" x14ac:dyDescent="0.25">
      <c r="A12" s="21" t="s">
        <v>89</v>
      </c>
      <c r="B12" s="21" t="s">
        <v>8</v>
      </c>
      <c r="C12" s="21" t="s">
        <v>184</v>
      </c>
      <c r="D12" s="22">
        <v>21.4</v>
      </c>
      <c r="E12" s="42">
        <v>22.5</v>
      </c>
      <c r="F12" s="22">
        <v>23</v>
      </c>
      <c r="G12" s="22">
        <v>23.8</v>
      </c>
      <c r="H12" s="22">
        <v>23.5</v>
      </c>
      <c r="I12" s="22">
        <f t="shared" si="0"/>
        <v>18.189999999999998</v>
      </c>
      <c r="J12" s="22">
        <f t="shared" si="0"/>
        <v>19.125</v>
      </c>
      <c r="K12" s="22">
        <f t="shared" si="0"/>
        <v>19.55</v>
      </c>
      <c r="L12" s="22">
        <f t="shared" si="0"/>
        <v>20.23</v>
      </c>
      <c r="M12" s="22">
        <v>20</v>
      </c>
      <c r="N12" s="23">
        <v>6.88</v>
      </c>
      <c r="O12" s="23">
        <v>6.38</v>
      </c>
      <c r="P12" s="23">
        <v>6.25</v>
      </c>
      <c r="Q12" s="23">
        <v>6.77</v>
      </c>
      <c r="R12" s="23">
        <v>6.14</v>
      </c>
      <c r="S12" s="23">
        <v>3.17</v>
      </c>
      <c r="T12" s="23">
        <v>3.18</v>
      </c>
      <c r="U12" s="23">
        <v>3.21</v>
      </c>
      <c r="V12" s="23">
        <v>3.2</v>
      </c>
      <c r="W12" s="23">
        <v>3.27</v>
      </c>
      <c r="X12" s="23">
        <v>1.83</v>
      </c>
      <c r="Y12" s="23">
        <v>1.93</v>
      </c>
      <c r="Z12" s="23">
        <v>2.06</v>
      </c>
      <c r="AA12" s="23">
        <v>1.92</v>
      </c>
      <c r="AB12" s="23">
        <v>1.94</v>
      </c>
    </row>
    <row r="13" spans="1:28" s="56" customFormat="1" ht="39.9" customHeight="1" x14ac:dyDescent="0.25">
      <c r="A13" s="109" t="s">
        <v>90</v>
      </c>
      <c r="B13" s="101" t="s">
        <v>8</v>
      </c>
      <c r="C13" s="101" t="s">
        <v>185</v>
      </c>
      <c r="D13" s="22">
        <v>22.5</v>
      </c>
      <c r="E13" s="42">
        <v>23.1</v>
      </c>
      <c r="F13" s="22">
        <v>24</v>
      </c>
      <c r="G13" s="22">
        <v>25.1</v>
      </c>
      <c r="H13" s="22">
        <v>24.6</v>
      </c>
      <c r="I13" s="22">
        <f t="shared" ref="I13:J17" si="1">D13*0.85</f>
        <v>19.125</v>
      </c>
      <c r="J13" s="22">
        <v>19.7</v>
      </c>
      <c r="K13" s="22">
        <f t="shared" si="0"/>
        <v>20.399999999999999</v>
      </c>
      <c r="L13" s="22">
        <f t="shared" si="0"/>
        <v>21.335000000000001</v>
      </c>
      <c r="M13" s="22">
        <v>21</v>
      </c>
      <c r="N13" s="23">
        <v>7.38</v>
      </c>
      <c r="O13" s="23">
        <v>8.32</v>
      </c>
      <c r="P13" s="23">
        <v>7.48</v>
      </c>
      <c r="Q13" s="23">
        <v>7.4</v>
      </c>
      <c r="R13" s="23">
        <v>6.86</v>
      </c>
      <c r="S13" s="23">
        <v>3.25</v>
      </c>
      <c r="T13" s="23">
        <v>3.09</v>
      </c>
      <c r="U13" s="23">
        <v>3.16</v>
      </c>
      <c r="V13" s="23">
        <v>3.23</v>
      </c>
      <c r="W13" s="23">
        <v>3.25</v>
      </c>
      <c r="X13" s="23">
        <v>1.75</v>
      </c>
      <c r="Y13" s="23">
        <v>1.86</v>
      </c>
      <c r="Z13" s="23">
        <v>1.91</v>
      </c>
      <c r="AA13" s="23">
        <v>2.0299999999999998</v>
      </c>
      <c r="AB13" s="23">
        <v>1.92</v>
      </c>
    </row>
    <row r="14" spans="1:28" s="56" customFormat="1" ht="39.9" customHeight="1" x14ac:dyDescent="0.25">
      <c r="A14" s="21" t="s">
        <v>91</v>
      </c>
      <c r="B14" s="21" t="s">
        <v>8</v>
      </c>
      <c r="C14" s="21" t="s">
        <v>186</v>
      </c>
      <c r="D14" s="22">
        <v>21.4</v>
      </c>
      <c r="E14" s="42" t="s">
        <v>207</v>
      </c>
      <c r="F14" s="22">
        <v>23.7</v>
      </c>
      <c r="G14" s="22">
        <v>24.9</v>
      </c>
      <c r="H14" s="22">
        <v>24.7</v>
      </c>
      <c r="I14" s="22">
        <f t="shared" si="1"/>
        <v>18.189999999999998</v>
      </c>
      <c r="J14" s="42" t="s">
        <v>207</v>
      </c>
      <c r="K14" s="22">
        <f t="shared" si="0"/>
        <v>20.145</v>
      </c>
      <c r="L14" s="22">
        <f t="shared" si="0"/>
        <v>21.164999999999999</v>
      </c>
      <c r="M14" s="22">
        <v>21</v>
      </c>
      <c r="N14" s="23">
        <v>7.79</v>
      </c>
      <c r="O14" s="42" t="s">
        <v>207</v>
      </c>
      <c r="P14" s="23">
        <v>6.88</v>
      </c>
      <c r="Q14" s="23">
        <v>6.9</v>
      </c>
      <c r="R14" s="23">
        <v>6.26</v>
      </c>
      <c r="S14" s="23">
        <v>3.24</v>
      </c>
      <c r="T14" s="42" t="s">
        <v>207</v>
      </c>
      <c r="U14" s="23">
        <v>3.24</v>
      </c>
      <c r="V14" s="23">
        <v>3.26</v>
      </c>
      <c r="W14" s="23">
        <v>3.32</v>
      </c>
      <c r="X14" s="23">
        <v>1.98</v>
      </c>
      <c r="Y14" s="42" t="s">
        <v>207</v>
      </c>
      <c r="Z14" s="23">
        <v>2</v>
      </c>
      <c r="AA14" s="23">
        <v>2.0499999999999998</v>
      </c>
      <c r="AB14" s="23">
        <v>2.0099999999999998</v>
      </c>
    </row>
    <row r="15" spans="1:28" s="56" customFormat="1" ht="39.9" customHeight="1" x14ac:dyDescent="0.25">
      <c r="A15" s="21" t="s">
        <v>92</v>
      </c>
      <c r="B15" s="21" t="s">
        <v>29</v>
      </c>
      <c r="C15" s="21" t="s">
        <v>187</v>
      </c>
      <c r="D15" s="22">
        <v>21.3</v>
      </c>
      <c r="E15" s="42">
        <v>22.7</v>
      </c>
      <c r="F15" s="22">
        <v>22.2</v>
      </c>
      <c r="G15" s="22">
        <v>24.4</v>
      </c>
      <c r="H15" s="22">
        <v>23.3</v>
      </c>
      <c r="I15" s="22">
        <f t="shared" si="1"/>
        <v>18.105</v>
      </c>
      <c r="J15" s="22">
        <f t="shared" si="1"/>
        <v>19.294999999999998</v>
      </c>
      <c r="K15" s="22">
        <f t="shared" si="0"/>
        <v>18.869999999999997</v>
      </c>
      <c r="L15" s="22">
        <f t="shared" si="0"/>
        <v>20.74</v>
      </c>
      <c r="M15" s="22">
        <v>19.8</v>
      </c>
      <c r="N15" s="23">
        <v>7.84</v>
      </c>
      <c r="O15" s="41">
        <v>8.35</v>
      </c>
      <c r="P15" s="23">
        <v>6.8</v>
      </c>
      <c r="Q15" s="23">
        <v>6.8</v>
      </c>
      <c r="R15" s="23">
        <v>6.9</v>
      </c>
      <c r="S15" s="23">
        <v>3.03</v>
      </c>
      <c r="T15" s="41">
        <v>3.03</v>
      </c>
      <c r="U15" s="23">
        <v>3.1</v>
      </c>
      <c r="V15" s="23">
        <v>3.16</v>
      </c>
      <c r="W15" s="23">
        <v>3.12</v>
      </c>
      <c r="X15" s="23">
        <v>1.81</v>
      </c>
      <c r="Y15" s="41">
        <v>2.0699999999999998</v>
      </c>
      <c r="Z15" s="23">
        <v>1.73</v>
      </c>
      <c r="AA15" s="23">
        <v>2.06</v>
      </c>
      <c r="AB15" s="23">
        <v>2.02</v>
      </c>
    </row>
    <row r="16" spans="1:28" s="56" customFormat="1" ht="39.9" customHeight="1" x14ac:dyDescent="0.25">
      <c r="A16" s="21" t="s">
        <v>93</v>
      </c>
      <c r="B16" s="21" t="s">
        <v>29</v>
      </c>
      <c r="C16" s="21" t="s">
        <v>188</v>
      </c>
      <c r="D16" s="22">
        <v>22</v>
      </c>
      <c r="E16" s="22">
        <v>24</v>
      </c>
      <c r="F16" s="22">
        <v>24.1</v>
      </c>
      <c r="G16" s="22">
        <v>24.7</v>
      </c>
      <c r="H16" s="22">
        <v>24.6</v>
      </c>
      <c r="I16" s="22">
        <f t="shared" si="1"/>
        <v>18.7</v>
      </c>
      <c r="J16" s="22">
        <f t="shared" si="1"/>
        <v>20.399999999999999</v>
      </c>
      <c r="K16" s="22">
        <v>20.5</v>
      </c>
      <c r="L16" s="22">
        <f t="shared" si="0"/>
        <v>20.994999999999997</v>
      </c>
      <c r="M16" s="22">
        <v>20.9</v>
      </c>
      <c r="N16" s="23">
        <v>6.95</v>
      </c>
      <c r="O16" s="23">
        <v>6.69</v>
      </c>
      <c r="P16" s="23">
        <v>6.54</v>
      </c>
      <c r="Q16" s="23">
        <v>6.85</v>
      </c>
      <c r="R16" s="23">
        <v>6.53</v>
      </c>
      <c r="S16" s="23">
        <v>3.2</v>
      </c>
      <c r="T16" s="23">
        <v>3.23</v>
      </c>
      <c r="U16" s="23">
        <v>3.23</v>
      </c>
      <c r="V16" s="23">
        <v>3.22</v>
      </c>
      <c r="W16" s="23">
        <v>3.28</v>
      </c>
      <c r="X16" s="23">
        <v>2</v>
      </c>
      <c r="Y16" s="23">
        <v>2.0099999999999998</v>
      </c>
      <c r="Z16" s="23">
        <v>1.99</v>
      </c>
      <c r="AA16" s="23">
        <v>2</v>
      </c>
      <c r="AB16" s="23">
        <v>1.98</v>
      </c>
    </row>
    <row r="17" spans="1:28" s="56" customFormat="1" ht="39.9" customHeight="1" x14ac:dyDescent="0.25">
      <c r="A17" s="21" t="s">
        <v>94</v>
      </c>
      <c r="B17" s="21" t="s">
        <v>11</v>
      </c>
      <c r="C17" s="21" t="s">
        <v>189</v>
      </c>
      <c r="D17" s="22">
        <v>22.9</v>
      </c>
      <c r="E17" s="22">
        <v>23.1</v>
      </c>
      <c r="F17" s="22">
        <v>23.3</v>
      </c>
      <c r="G17" s="22">
        <v>24.4</v>
      </c>
      <c r="H17" s="22">
        <v>23.6</v>
      </c>
      <c r="I17" s="22">
        <f t="shared" si="1"/>
        <v>19.465</v>
      </c>
      <c r="J17" s="22">
        <f t="shared" si="1"/>
        <v>19.635000000000002</v>
      </c>
      <c r="K17" s="22">
        <v>19.8</v>
      </c>
      <c r="L17" s="22">
        <f t="shared" si="0"/>
        <v>20.74</v>
      </c>
      <c r="M17" s="22">
        <v>20.100000000000001</v>
      </c>
      <c r="N17" s="23">
        <v>8.43</v>
      </c>
      <c r="O17" s="23">
        <v>8.0399999999999991</v>
      </c>
      <c r="P17" s="23">
        <v>7.1</v>
      </c>
      <c r="Q17" s="23">
        <v>7.6</v>
      </c>
      <c r="R17" s="23">
        <v>7.35</v>
      </c>
      <c r="S17" s="23">
        <v>3.14</v>
      </c>
      <c r="T17" s="23">
        <v>3.13</v>
      </c>
      <c r="U17" s="23">
        <v>3.18</v>
      </c>
      <c r="V17" s="23">
        <v>3.16</v>
      </c>
      <c r="W17" s="23">
        <v>3.19</v>
      </c>
      <c r="X17" s="23">
        <v>1.99</v>
      </c>
      <c r="Y17" s="23">
        <v>1.99</v>
      </c>
      <c r="Z17" s="23">
        <v>2.1</v>
      </c>
      <c r="AA17" s="23">
        <v>2.11</v>
      </c>
      <c r="AB17" s="23">
        <v>2.19</v>
      </c>
    </row>
    <row r="18" spans="1:28" s="56" customFormat="1" ht="39.9" customHeight="1" x14ac:dyDescent="0.25">
      <c r="A18" s="168" t="s">
        <v>15</v>
      </c>
      <c r="B18" s="168"/>
      <c r="C18" s="168"/>
      <c r="D18" s="25">
        <f>AVERAGE(D10:D17)</f>
        <v>22.05</v>
      </c>
      <c r="E18" s="25">
        <f t="shared" ref="E18:AB18" si="2">AVERAGE(E10:E17)</f>
        <v>23.3</v>
      </c>
      <c r="F18" s="25">
        <f t="shared" si="2"/>
        <v>23.387499999999999</v>
      </c>
      <c r="G18" s="25">
        <f>AVERAGE(G10:G17)</f>
        <v>24.512499999999999</v>
      </c>
      <c r="H18" s="25">
        <f>AVERAGE(H10:H17)</f>
        <v>24.071428571428573</v>
      </c>
      <c r="I18" s="25">
        <f t="shared" si="2"/>
        <v>18.7425</v>
      </c>
      <c r="J18" s="25">
        <f t="shared" si="2"/>
        <v>19.819999999999997</v>
      </c>
      <c r="K18" s="25">
        <f t="shared" ref="K18" si="3">AVERAGE(K10:K17)</f>
        <v>19.906874999999999</v>
      </c>
      <c r="L18" s="25">
        <f t="shared" si="2"/>
        <v>20.839375</v>
      </c>
      <c r="M18" s="25">
        <f t="shared" si="2"/>
        <v>20.485714285714284</v>
      </c>
      <c r="N18" s="26">
        <f t="shared" si="2"/>
        <v>7.410000000000001</v>
      </c>
      <c r="O18" s="26">
        <f t="shared" si="2"/>
        <v>7.4014285714285704</v>
      </c>
      <c r="P18" s="26">
        <f t="shared" si="2"/>
        <v>6.8287499999999994</v>
      </c>
      <c r="Q18" s="26">
        <f t="shared" si="2"/>
        <v>7.0350000000000001</v>
      </c>
      <c r="R18" s="26">
        <f t="shared" si="2"/>
        <v>6.6228571428571428</v>
      </c>
      <c r="S18" s="26">
        <f t="shared" si="2"/>
        <v>3.1825000000000001</v>
      </c>
      <c r="T18" s="26">
        <f t="shared" si="2"/>
        <v>3.1428571428571423</v>
      </c>
      <c r="U18" s="26">
        <f t="shared" si="2"/>
        <v>3.1812499999999999</v>
      </c>
      <c r="V18" s="26">
        <f t="shared" si="2"/>
        <v>3.1974999999999998</v>
      </c>
      <c r="W18" s="26">
        <f t="shared" si="2"/>
        <v>3.245714285714286</v>
      </c>
      <c r="X18" s="26">
        <f t="shared" si="2"/>
        <v>1.905</v>
      </c>
      <c r="Y18" s="26">
        <f t="shared" si="2"/>
        <v>1.9585714285714284</v>
      </c>
      <c r="Z18" s="26">
        <f t="shared" si="2"/>
        <v>1.97</v>
      </c>
      <c r="AA18" s="26">
        <f t="shared" si="2"/>
        <v>2.0325000000000002</v>
      </c>
      <c r="AB18" s="26">
        <f t="shared" si="2"/>
        <v>2.0157142857142856</v>
      </c>
    </row>
    <row r="20" spans="1:28" x14ac:dyDescent="0.55000000000000004">
      <c r="E20" s="107"/>
      <c r="O20" s="107"/>
      <c r="T20" s="107"/>
    </row>
    <row r="21" spans="1:28" x14ac:dyDescent="0.55000000000000004">
      <c r="E21" s="107"/>
      <c r="O21" s="107"/>
      <c r="T21" s="107"/>
    </row>
    <row r="22" spans="1:28" x14ac:dyDescent="0.55000000000000004">
      <c r="E22" s="107"/>
      <c r="O22" s="107"/>
      <c r="T22" s="107"/>
    </row>
    <row r="23" spans="1:28" x14ac:dyDescent="0.55000000000000004">
      <c r="E23" s="107"/>
      <c r="O23" s="107"/>
      <c r="T23" s="107"/>
    </row>
    <row r="24" spans="1:28" x14ac:dyDescent="0.55000000000000004">
      <c r="E24" s="107"/>
      <c r="O24" s="107"/>
      <c r="T24" s="107"/>
    </row>
    <row r="25" spans="1:28" x14ac:dyDescent="0.55000000000000004">
      <c r="E25" s="107"/>
      <c r="O25" s="107"/>
      <c r="T25" s="107"/>
    </row>
  </sheetData>
  <mergeCells count="7">
    <mergeCell ref="S8:W8"/>
    <mergeCell ref="X8:AB8"/>
    <mergeCell ref="A18:C18"/>
    <mergeCell ref="A9:C9"/>
    <mergeCell ref="D8:H8"/>
    <mergeCell ref="I8:M8"/>
    <mergeCell ref="N8:R8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 scaleWithDoc="0" alignWithMargins="0">
    <oddHeader>&amp;C&amp;"Arial Black,Normale"&amp;14CONTROLLO MATURAZIONE DELLE UVE 2024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7"/>
    <pageSetUpPr fitToPage="1"/>
  </sheetPr>
  <dimension ref="A1:AB26"/>
  <sheetViews>
    <sheetView topLeftCell="A8" zoomScale="50" zoomScaleNormal="50" zoomScalePageLayoutView="60" workbookViewId="0">
      <selection activeCell="AA25" sqref="AA25"/>
    </sheetView>
  </sheetViews>
  <sheetFormatPr defaultColWidth="9.109375" defaultRowHeight="28.8" x14ac:dyDescent="0.55000000000000004"/>
  <cols>
    <col min="1" max="1" width="13.6640625" style="30" customWidth="1"/>
    <col min="2" max="3" width="25.6640625" style="30" customWidth="1"/>
    <col min="4" max="4" width="9.6640625" style="30" customWidth="1"/>
    <col min="5" max="5" width="8.33203125" style="30" customWidth="1"/>
    <col min="6" max="6" width="10.88671875" style="30" customWidth="1"/>
    <col min="7" max="7" width="10.33203125" style="30" customWidth="1"/>
    <col min="8" max="8" width="11.5546875" style="30" customWidth="1"/>
    <col min="9" max="9" width="9.109375" style="30" customWidth="1"/>
    <col min="10" max="10" width="8.33203125" style="30" customWidth="1"/>
    <col min="11" max="11" width="11.109375" style="30" customWidth="1"/>
    <col min="12" max="12" width="9.6640625" style="30" customWidth="1"/>
    <col min="13" max="13" width="10" style="30" customWidth="1"/>
    <col min="14" max="14" width="9.109375" style="30" customWidth="1"/>
    <col min="15" max="15" width="8.5546875" style="106" customWidth="1"/>
    <col min="16" max="16" width="10.33203125" style="106" customWidth="1"/>
    <col min="17" max="17" width="10.33203125" style="30" customWidth="1"/>
    <col min="18" max="19" width="8.33203125" style="30" customWidth="1"/>
    <col min="20" max="20" width="8.6640625" style="30" customWidth="1"/>
    <col min="21" max="21" width="10" style="30" customWidth="1"/>
    <col min="22" max="22" width="8.33203125" style="30" customWidth="1"/>
    <col min="23" max="23" width="9.6640625" style="30" customWidth="1"/>
    <col min="24" max="24" width="8.5546875" style="30" customWidth="1"/>
    <col min="25" max="25" width="10.109375" style="30" customWidth="1"/>
    <col min="26" max="26" width="8.5546875" style="30" customWidth="1"/>
    <col min="27" max="27" width="11.109375" style="30" customWidth="1"/>
    <col min="28" max="28" width="8.6640625" style="30" customWidth="1"/>
    <col min="29" max="16384" width="9.109375" style="30"/>
  </cols>
  <sheetData>
    <row r="1" spans="1:28" ht="40.5" customHeight="1" x14ac:dyDescent="0.55000000000000004">
      <c r="A1" s="6" t="s">
        <v>123</v>
      </c>
      <c r="B1" s="6"/>
      <c r="C1" s="7"/>
      <c r="D1" s="7"/>
      <c r="E1" s="7"/>
      <c r="F1" s="6"/>
      <c r="G1" s="6"/>
      <c r="H1" s="6"/>
      <c r="I1" s="6"/>
      <c r="J1" s="6"/>
      <c r="L1" s="6"/>
      <c r="M1" s="6"/>
      <c r="O1" s="6"/>
      <c r="P1" s="7"/>
      <c r="S1" s="6" t="s">
        <v>117</v>
      </c>
    </row>
    <row r="2" spans="1:28" ht="40.5" customHeight="1" x14ac:dyDescent="0.55000000000000004">
      <c r="A2" s="6" t="s">
        <v>120</v>
      </c>
      <c r="B2" s="6"/>
      <c r="C2" s="7"/>
      <c r="D2" s="7"/>
      <c r="E2" s="7"/>
      <c r="F2" s="6"/>
      <c r="G2" s="6"/>
      <c r="H2" s="6"/>
      <c r="I2" s="6"/>
      <c r="J2" s="6"/>
      <c r="L2" s="6"/>
      <c r="M2" s="6"/>
      <c r="O2" s="6"/>
      <c r="P2" s="7"/>
      <c r="S2" s="6" t="s">
        <v>116</v>
      </c>
    </row>
    <row r="3" spans="1:28" ht="40.5" customHeight="1" x14ac:dyDescent="0.55000000000000004">
      <c r="A3" s="6" t="s">
        <v>151</v>
      </c>
      <c r="B3" s="6"/>
      <c r="C3" s="6"/>
      <c r="D3" s="7"/>
      <c r="E3" s="7"/>
      <c r="F3" s="8"/>
      <c r="G3" s="8"/>
      <c r="H3" s="8"/>
      <c r="L3" s="6"/>
      <c r="M3" s="6"/>
      <c r="O3" s="6"/>
      <c r="P3" s="7"/>
      <c r="S3" s="8" t="s">
        <v>118</v>
      </c>
    </row>
    <row r="4" spans="1:28" ht="40.5" customHeight="1" x14ac:dyDescent="0.55000000000000004">
      <c r="B4" s="6"/>
      <c r="C4" s="7"/>
      <c r="D4" s="7"/>
      <c r="E4" s="7"/>
      <c r="F4" s="6"/>
      <c r="G4" s="6"/>
      <c r="H4" s="6"/>
      <c r="I4" s="8"/>
      <c r="J4" s="8"/>
      <c r="L4" s="6"/>
      <c r="M4" s="6"/>
      <c r="O4" s="6"/>
      <c r="P4" s="7"/>
      <c r="S4" s="6" t="s">
        <v>119</v>
      </c>
    </row>
    <row r="5" spans="1:28" ht="40.5" customHeight="1" x14ac:dyDescent="0.55000000000000004">
      <c r="I5" s="6"/>
      <c r="J5" s="6"/>
      <c r="L5" s="106"/>
      <c r="M5" s="106"/>
      <c r="O5" s="30"/>
      <c r="P5" s="30"/>
    </row>
    <row r="6" spans="1:28" s="61" customFormat="1" ht="40.5" customHeight="1" x14ac:dyDescent="0.65">
      <c r="A6" s="60" t="s">
        <v>95</v>
      </c>
      <c r="L6" s="108"/>
      <c r="M6" s="108"/>
      <c r="N6" s="108"/>
    </row>
    <row r="7" spans="1:28" ht="40.5" customHeight="1" x14ac:dyDescent="0.55000000000000004"/>
    <row r="8" spans="1:28" s="106" customFormat="1" ht="80.099999999999994" customHeight="1" x14ac:dyDescent="0.55000000000000004">
      <c r="A8" s="32" t="s">
        <v>1</v>
      </c>
      <c r="B8" s="32" t="s">
        <v>2</v>
      </c>
      <c r="C8" s="32" t="s">
        <v>17</v>
      </c>
      <c r="D8" s="193" t="s">
        <v>3</v>
      </c>
      <c r="E8" s="194"/>
      <c r="F8" s="194"/>
      <c r="G8" s="194"/>
      <c r="H8" s="195"/>
      <c r="I8" s="193" t="s">
        <v>68</v>
      </c>
      <c r="J8" s="194"/>
      <c r="K8" s="194"/>
      <c r="L8" s="194"/>
      <c r="M8" s="195"/>
      <c r="N8" s="163" t="s">
        <v>152</v>
      </c>
      <c r="O8" s="164"/>
      <c r="P8" s="164"/>
      <c r="Q8" s="164"/>
      <c r="R8" s="165"/>
      <c r="S8" s="193" t="s">
        <v>5</v>
      </c>
      <c r="T8" s="194"/>
      <c r="U8" s="194"/>
      <c r="V8" s="194"/>
      <c r="W8" s="195"/>
      <c r="X8" s="163" t="s">
        <v>173</v>
      </c>
      <c r="Y8" s="164"/>
      <c r="Z8" s="164"/>
      <c r="AA8" s="164"/>
      <c r="AB8" s="165"/>
    </row>
    <row r="9" spans="1:28" s="110" customFormat="1" ht="39.9" customHeight="1" x14ac:dyDescent="0.45">
      <c r="A9" s="172" t="s">
        <v>156</v>
      </c>
      <c r="B9" s="172"/>
      <c r="C9" s="172"/>
      <c r="D9" s="19">
        <v>45546</v>
      </c>
      <c r="E9" s="138">
        <v>45553</v>
      </c>
      <c r="F9" s="19">
        <v>45559</v>
      </c>
      <c r="G9" s="19">
        <v>45566</v>
      </c>
      <c r="H9" s="19">
        <v>45574</v>
      </c>
      <c r="I9" s="19">
        <v>45546</v>
      </c>
      <c r="J9" s="19">
        <v>45553</v>
      </c>
      <c r="K9" s="19">
        <v>45559</v>
      </c>
      <c r="L9" s="19">
        <v>45566</v>
      </c>
      <c r="M9" s="19">
        <v>45574</v>
      </c>
      <c r="N9" s="19">
        <v>45546</v>
      </c>
      <c r="O9" s="19">
        <v>45553</v>
      </c>
      <c r="P9" s="19">
        <v>45559</v>
      </c>
      <c r="Q9" s="19">
        <v>45566</v>
      </c>
      <c r="R9" s="19">
        <v>45574</v>
      </c>
      <c r="S9" s="19">
        <v>45546</v>
      </c>
      <c r="T9" s="19">
        <v>45553</v>
      </c>
      <c r="U9" s="19">
        <v>45559</v>
      </c>
      <c r="V9" s="19">
        <v>45566</v>
      </c>
      <c r="W9" s="19">
        <v>45574</v>
      </c>
      <c r="X9" s="19">
        <v>45546</v>
      </c>
      <c r="Y9" s="19">
        <v>45553</v>
      </c>
      <c r="Z9" s="19">
        <v>45559</v>
      </c>
      <c r="AA9" s="19">
        <v>45566</v>
      </c>
      <c r="AB9" s="19">
        <v>45574</v>
      </c>
    </row>
    <row r="10" spans="1:28" s="112" customFormat="1" ht="39.9" customHeight="1" x14ac:dyDescent="0.5">
      <c r="A10" s="111" t="s">
        <v>96</v>
      </c>
      <c r="B10" s="111" t="s">
        <v>13</v>
      </c>
      <c r="C10" s="111" t="s">
        <v>190</v>
      </c>
      <c r="D10" s="145">
        <v>19.5</v>
      </c>
      <c r="E10" s="145">
        <v>21.3</v>
      </c>
      <c r="F10" s="145">
        <v>21.9</v>
      </c>
      <c r="G10" s="145">
        <v>24.1</v>
      </c>
      <c r="H10" s="145" t="s">
        <v>205</v>
      </c>
      <c r="I10" s="145">
        <f t="shared" ref="I10:L25" si="0">D10*0.85</f>
        <v>16.574999999999999</v>
      </c>
      <c r="J10" s="145">
        <f t="shared" si="0"/>
        <v>18.105</v>
      </c>
      <c r="K10" s="145">
        <f t="shared" si="0"/>
        <v>18.614999999999998</v>
      </c>
      <c r="L10" s="145">
        <f t="shared" si="0"/>
        <v>20.484999999999999</v>
      </c>
      <c r="M10" s="145" t="s">
        <v>205</v>
      </c>
      <c r="N10" s="146">
        <v>9.34</v>
      </c>
      <c r="O10" s="146">
        <v>7.97</v>
      </c>
      <c r="P10" s="146">
        <v>7.34</v>
      </c>
      <c r="Q10" s="146">
        <v>7.41</v>
      </c>
      <c r="R10" s="146" t="s">
        <v>205</v>
      </c>
      <c r="S10" s="146">
        <v>2.94</v>
      </c>
      <c r="T10" s="146">
        <v>3</v>
      </c>
      <c r="U10" s="146">
        <v>3.08</v>
      </c>
      <c r="V10" s="146">
        <v>3.08</v>
      </c>
      <c r="W10" s="146" t="s">
        <v>205</v>
      </c>
      <c r="X10" s="146">
        <v>1.55</v>
      </c>
      <c r="Y10" s="146">
        <v>1.62</v>
      </c>
      <c r="Z10" s="146">
        <v>1.85</v>
      </c>
      <c r="AA10" s="146">
        <v>1.79</v>
      </c>
      <c r="AB10" s="146" t="s">
        <v>205</v>
      </c>
    </row>
    <row r="11" spans="1:28" s="112" customFormat="1" ht="39.9" customHeight="1" x14ac:dyDescent="0.5">
      <c r="A11" s="113" t="s">
        <v>97</v>
      </c>
      <c r="B11" s="114" t="s">
        <v>13</v>
      </c>
      <c r="C11" s="114" t="s">
        <v>191</v>
      </c>
      <c r="D11" s="145">
        <v>22.7</v>
      </c>
      <c r="E11" s="145">
        <v>24.5</v>
      </c>
      <c r="F11" s="145">
        <v>24.6</v>
      </c>
      <c r="G11" s="145">
        <v>26</v>
      </c>
      <c r="H11" s="145" t="s">
        <v>205</v>
      </c>
      <c r="I11" s="145">
        <f t="shared" si="0"/>
        <v>19.294999999999998</v>
      </c>
      <c r="J11" s="145">
        <f t="shared" si="0"/>
        <v>20.824999999999999</v>
      </c>
      <c r="K11" s="145">
        <f t="shared" si="0"/>
        <v>20.91</v>
      </c>
      <c r="L11" s="145">
        <f t="shared" si="0"/>
        <v>22.099999999999998</v>
      </c>
      <c r="M11" s="145" t="s">
        <v>205</v>
      </c>
      <c r="N11" s="146">
        <v>7.53</v>
      </c>
      <c r="O11" s="146">
        <v>7.1</v>
      </c>
      <c r="P11" s="146">
        <v>7.03</v>
      </c>
      <c r="Q11" s="146">
        <v>6.65</v>
      </c>
      <c r="R11" s="146" t="s">
        <v>205</v>
      </c>
      <c r="S11" s="146">
        <v>3.1</v>
      </c>
      <c r="T11" s="146">
        <v>3.1</v>
      </c>
      <c r="U11" s="146">
        <v>3.1</v>
      </c>
      <c r="V11" s="146">
        <v>3.21</v>
      </c>
      <c r="W11" s="146" t="s">
        <v>205</v>
      </c>
      <c r="X11" s="146">
        <v>1.77</v>
      </c>
      <c r="Y11" s="146">
        <v>1.91</v>
      </c>
      <c r="Z11" s="146">
        <v>1.95</v>
      </c>
      <c r="AA11" s="146">
        <v>1.98</v>
      </c>
      <c r="AB11" s="146" t="s">
        <v>205</v>
      </c>
    </row>
    <row r="12" spans="1:28" s="112" customFormat="1" ht="39.9" customHeight="1" x14ac:dyDescent="0.5">
      <c r="A12" s="111" t="s">
        <v>98</v>
      </c>
      <c r="B12" s="111" t="s">
        <v>99</v>
      </c>
      <c r="C12" s="111" t="s">
        <v>192</v>
      </c>
      <c r="D12" s="145">
        <v>23.1</v>
      </c>
      <c r="E12" s="145">
        <v>25.1</v>
      </c>
      <c r="F12" s="145">
        <v>24</v>
      </c>
      <c r="G12" s="145">
        <v>24.7</v>
      </c>
      <c r="H12" s="145">
        <v>24.7</v>
      </c>
      <c r="I12" s="145">
        <f t="shared" si="0"/>
        <v>19.635000000000002</v>
      </c>
      <c r="J12" s="145">
        <f t="shared" si="0"/>
        <v>21.335000000000001</v>
      </c>
      <c r="K12" s="145">
        <f t="shared" si="0"/>
        <v>20.399999999999999</v>
      </c>
      <c r="L12" s="145">
        <f t="shared" si="0"/>
        <v>20.994999999999997</v>
      </c>
      <c r="M12" s="145">
        <v>21</v>
      </c>
      <c r="N12" s="146">
        <v>6.97</v>
      </c>
      <c r="O12" s="146">
        <v>6.47</v>
      </c>
      <c r="P12" s="146">
        <v>6.89</v>
      </c>
      <c r="Q12" s="146">
        <v>6.35</v>
      </c>
      <c r="R12" s="146">
        <v>6.35</v>
      </c>
      <c r="S12" s="146">
        <v>3.37</v>
      </c>
      <c r="T12" s="146">
        <v>3.29</v>
      </c>
      <c r="U12" s="146">
        <v>3.24</v>
      </c>
      <c r="V12" s="146">
        <v>3.33</v>
      </c>
      <c r="W12" s="146">
        <v>3.23</v>
      </c>
      <c r="X12" s="146">
        <v>1.86</v>
      </c>
      <c r="Y12" s="146">
        <v>1.84</v>
      </c>
      <c r="Z12" s="146">
        <v>1.72</v>
      </c>
      <c r="AA12" s="146">
        <v>1.69</v>
      </c>
      <c r="AB12" s="146">
        <v>1.88</v>
      </c>
    </row>
    <row r="13" spans="1:28" s="112" customFormat="1" ht="39.9" customHeight="1" x14ac:dyDescent="0.5">
      <c r="A13" s="111" t="s">
        <v>100</v>
      </c>
      <c r="B13" s="111" t="s">
        <v>9</v>
      </c>
      <c r="C13" s="111" t="s">
        <v>193</v>
      </c>
      <c r="D13" s="145">
        <v>21.3</v>
      </c>
      <c r="E13" s="145">
        <v>23.7</v>
      </c>
      <c r="F13" s="145">
        <v>23.2</v>
      </c>
      <c r="G13" s="145">
        <v>24.5</v>
      </c>
      <c r="H13" s="145">
        <v>24.9</v>
      </c>
      <c r="I13" s="145">
        <f t="shared" si="0"/>
        <v>18.105</v>
      </c>
      <c r="J13" s="145">
        <f t="shared" si="0"/>
        <v>20.145</v>
      </c>
      <c r="K13" s="145">
        <f t="shared" si="0"/>
        <v>19.72</v>
      </c>
      <c r="L13" s="145">
        <f t="shared" si="0"/>
        <v>20.824999999999999</v>
      </c>
      <c r="M13" s="145">
        <v>21.1</v>
      </c>
      <c r="N13" s="146">
        <v>8.8800000000000008</v>
      </c>
      <c r="O13" s="146">
        <v>8.2899999999999991</v>
      </c>
      <c r="P13" s="146">
        <v>8.1199999999999992</v>
      </c>
      <c r="Q13" s="146">
        <v>8.0500000000000007</v>
      </c>
      <c r="R13" s="146">
        <v>6.99</v>
      </c>
      <c r="S13" s="146">
        <v>3.18</v>
      </c>
      <c r="T13" s="146">
        <v>3.12</v>
      </c>
      <c r="U13" s="146">
        <v>3.13</v>
      </c>
      <c r="V13" s="146">
        <v>3.12</v>
      </c>
      <c r="W13" s="146">
        <v>3.26</v>
      </c>
      <c r="X13" s="146">
        <v>1.97</v>
      </c>
      <c r="Y13" s="146">
        <v>1.87</v>
      </c>
      <c r="Z13" s="146">
        <v>1.92</v>
      </c>
      <c r="AA13" s="146">
        <v>1.9</v>
      </c>
      <c r="AB13" s="146">
        <v>2.06</v>
      </c>
    </row>
    <row r="14" spans="1:28" s="112" customFormat="1" ht="39.9" customHeight="1" x14ac:dyDescent="0.5">
      <c r="A14" s="111" t="s">
        <v>101</v>
      </c>
      <c r="B14" s="111" t="s">
        <v>9</v>
      </c>
      <c r="C14" s="111" t="s">
        <v>194</v>
      </c>
      <c r="D14" s="145">
        <v>20.6</v>
      </c>
      <c r="E14" s="145" t="s">
        <v>204</v>
      </c>
      <c r="F14" s="145">
        <v>22.5</v>
      </c>
      <c r="G14" s="145">
        <v>23.9</v>
      </c>
      <c r="H14" s="145" t="s">
        <v>205</v>
      </c>
      <c r="I14" s="145">
        <f t="shared" si="0"/>
        <v>17.510000000000002</v>
      </c>
      <c r="J14" s="145" t="s">
        <v>204</v>
      </c>
      <c r="K14" s="145">
        <f t="shared" si="0"/>
        <v>19.125</v>
      </c>
      <c r="L14" s="145">
        <f t="shared" si="0"/>
        <v>20.314999999999998</v>
      </c>
      <c r="M14" s="145" t="s">
        <v>205</v>
      </c>
      <c r="N14" s="146">
        <v>8.11</v>
      </c>
      <c r="O14" s="145" t="s">
        <v>204</v>
      </c>
      <c r="P14" s="146">
        <v>7.22</v>
      </c>
      <c r="Q14" s="146">
        <v>7.65</v>
      </c>
      <c r="R14" s="146" t="s">
        <v>205</v>
      </c>
      <c r="S14" s="146">
        <v>3.11</v>
      </c>
      <c r="T14" s="145" t="s">
        <v>204</v>
      </c>
      <c r="U14" s="146">
        <v>3.15</v>
      </c>
      <c r="V14" s="146">
        <v>3.13</v>
      </c>
      <c r="W14" s="146" t="s">
        <v>205</v>
      </c>
      <c r="X14" s="146">
        <v>2.15</v>
      </c>
      <c r="Y14" s="145" t="s">
        <v>204</v>
      </c>
      <c r="Z14" s="146">
        <v>2.0499999999999998</v>
      </c>
      <c r="AA14" s="146">
        <v>2.14</v>
      </c>
      <c r="AB14" s="146" t="s">
        <v>205</v>
      </c>
    </row>
    <row r="15" spans="1:28" s="112" customFormat="1" ht="39.9" customHeight="1" x14ac:dyDescent="0.5">
      <c r="A15" s="111" t="s">
        <v>102</v>
      </c>
      <c r="B15" s="111" t="s">
        <v>9</v>
      </c>
      <c r="C15" s="111" t="s">
        <v>195</v>
      </c>
      <c r="D15" s="145">
        <v>21.2</v>
      </c>
      <c r="E15" s="145">
        <v>21.9</v>
      </c>
      <c r="F15" s="145">
        <v>22.1</v>
      </c>
      <c r="G15" s="145">
        <v>23.7</v>
      </c>
      <c r="H15" s="145">
        <v>23.3</v>
      </c>
      <c r="I15" s="145">
        <f t="shared" si="0"/>
        <v>18.02</v>
      </c>
      <c r="J15" s="145">
        <f t="shared" si="0"/>
        <v>18.614999999999998</v>
      </c>
      <c r="K15" s="145">
        <f t="shared" si="0"/>
        <v>18.785</v>
      </c>
      <c r="L15" s="145">
        <f t="shared" si="0"/>
        <v>20.145</v>
      </c>
      <c r="M15" s="145">
        <v>19.8</v>
      </c>
      <c r="N15" s="146">
        <v>8.15</v>
      </c>
      <c r="O15" s="146">
        <v>8.68</v>
      </c>
      <c r="P15" s="146">
        <v>8.33</v>
      </c>
      <c r="Q15" s="146">
        <v>8.64</v>
      </c>
      <c r="R15" s="146">
        <v>8.06</v>
      </c>
      <c r="S15" s="146">
        <v>3.18</v>
      </c>
      <c r="T15" s="146">
        <v>3.12</v>
      </c>
      <c r="U15" s="146">
        <v>3.05</v>
      </c>
      <c r="V15" s="146">
        <v>3.08</v>
      </c>
      <c r="W15" s="146">
        <v>3.18</v>
      </c>
      <c r="X15" s="146">
        <v>1.9</v>
      </c>
      <c r="Y15" s="146">
        <v>1.86</v>
      </c>
      <c r="Z15" s="146">
        <v>2.12</v>
      </c>
      <c r="AA15" s="146">
        <v>1.93</v>
      </c>
      <c r="AB15" s="146">
        <v>2.15</v>
      </c>
    </row>
    <row r="16" spans="1:28" s="116" customFormat="1" ht="39.9" customHeight="1" x14ac:dyDescent="0.5">
      <c r="A16" s="115" t="s">
        <v>103</v>
      </c>
      <c r="B16" s="115" t="s">
        <v>59</v>
      </c>
      <c r="C16" s="111" t="s">
        <v>149</v>
      </c>
      <c r="D16" s="145">
        <v>21.7</v>
      </c>
      <c r="E16" s="147">
        <v>22.5</v>
      </c>
      <c r="F16" s="147">
        <v>23.1</v>
      </c>
      <c r="G16" s="147">
        <v>24.7</v>
      </c>
      <c r="H16" s="147">
        <v>24.5</v>
      </c>
      <c r="I16" s="145">
        <f t="shared" si="0"/>
        <v>18.445</v>
      </c>
      <c r="J16" s="145">
        <f t="shared" si="0"/>
        <v>19.125</v>
      </c>
      <c r="K16" s="145">
        <f t="shared" si="0"/>
        <v>19.635000000000002</v>
      </c>
      <c r="L16" s="145">
        <f t="shared" si="0"/>
        <v>20.994999999999997</v>
      </c>
      <c r="M16" s="145">
        <v>20.9</v>
      </c>
      <c r="N16" s="146">
        <v>7.7</v>
      </c>
      <c r="O16" s="148">
        <v>7.71</v>
      </c>
      <c r="P16" s="148">
        <v>7.43</v>
      </c>
      <c r="Q16" s="148">
        <v>7.31</v>
      </c>
      <c r="R16" s="148">
        <v>6.65</v>
      </c>
      <c r="S16" s="146">
        <v>3.15</v>
      </c>
      <c r="T16" s="148">
        <v>3.05</v>
      </c>
      <c r="U16" s="148">
        <v>3.08</v>
      </c>
      <c r="V16" s="148">
        <v>3.11</v>
      </c>
      <c r="W16" s="148">
        <v>3.13</v>
      </c>
      <c r="X16" s="146">
        <v>2.08</v>
      </c>
      <c r="Y16" s="148">
        <v>2.0699999999999998</v>
      </c>
      <c r="Z16" s="148">
        <v>2.08</v>
      </c>
      <c r="AA16" s="146">
        <v>2.0499999999999998</v>
      </c>
      <c r="AB16" s="146">
        <v>2.14</v>
      </c>
    </row>
    <row r="17" spans="1:28" s="112" customFormat="1" ht="39.9" customHeight="1" x14ac:dyDescent="0.5">
      <c r="A17" s="111" t="s">
        <v>104</v>
      </c>
      <c r="B17" s="111" t="s">
        <v>59</v>
      </c>
      <c r="C17" s="111" t="s">
        <v>196</v>
      </c>
      <c r="D17" s="145">
        <v>20.8</v>
      </c>
      <c r="E17" s="145">
        <v>23.7</v>
      </c>
      <c r="F17" s="145">
        <v>23.9</v>
      </c>
      <c r="G17" s="145">
        <v>24.8</v>
      </c>
      <c r="H17" s="145">
        <v>24.5</v>
      </c>
      <c r="I17" s="145">
        <f t="shared" si="0"/>
        <v>17.68</v>
      </c>
      <c r="J17" s="145">
        <f t="shared" si="0"/>
        <v>20.145</v>
      </c>
      <c r="K17" s="145">
        <f t="shared" si="0"/>
        <v>20.314999999999998</v>
      </c>
      <c r="L17" s="145">
        <f t="shared" si="0"/>
        <v>21.08</v>
      </c>
      <c r="M17" s="145">
        <v>20.9</v>
      </c>
      <c r="N17" s="146">
        <v>7.8</v>
      </c>
      <c r="O17" s="146">
        <v>7.52</v>
      </c>
      <c r="P17" s="146">
        <v>8.2899999999999991</v>
      </c>
      <c r="Q17" s="146">
        <v>7.43</v>
      </c>
      <c r="R17" s="146">
        <v>7.33</v>
      </c>
      <c r="S17" s="146">
        <v>3.11</v>
      </c>
      <c r="T17" s="146">
        <v>3.11</v>
      </c>
      <c r="U17" s="146">
        <v>3.08</v>
      </c>
      <c r="V17" s="146">
        <v>3.15</v>
      </c>
      <c r="W17" s="146">
        <v>3.15</v>
      </c>
      <c r="X17" s="146">
        <v>2.09</v>
      </c>
      <c r="Y17" s="146">
        <v>2.23</v>
      </c>
      <c r="Z17" s="146">
        <v>2.14</v>
      </c>
      <c r="AA17" s="146">
        <v>2.02</v>
      </c>
      <c r="AB17" s="146">
        <v>2.09</v>
      </c>
    </row>
    <row r="18" spans="1:28" s="112" customFormat="1" ht="39.9" customHeight="1" x14ac:dyDescent="0.5">
      <c r="A18" s="111" t="s">
        <v>105</v>
      </c>
      <c r="B18" s="111" t="s">
        <v>106</v>
      </c>
      <c r="C18" s="111" t="s">
        <v>197</v>
      </c>
      <c r="D18" s="145">
        <v>21.6</v>
      </c>
      <c r="E18" s="145">
        <v>22.2</v>
      </c>
      <c r="F18" s="145">
        <v>22.9</v>
      </c>
      <c r="G18" s="145">
        <v>24.2</v>
      </c>
      <c r="H18" s="145">
        <v>23.6</v>
      </c>
      <c r="I18" s="145">
        <f t="shared" si="0"/>
        <v>18.36</v>
      </c>
      <c r="J18" s="145">
        <f t="shared" si="0"/>
        <v>18.869999999999997</v>
      </c>
      <c r="K18" s="145">
        <f t="shared" si="0"/>
        <v>19.465</v>
      </c>
      <c r="L18" s="145">
        <f t="shared" si="0"/>
        <v>20.57</v>
      </c>
      <c r="M18" s="145">
        <v>20.100000000000001</v>
      </c>
      <c r="N18" s="146">
        <v>9</v>
      </c>
      <c r="O18" s="146">
        <v>7.71</v>
      </c>
      <c r="P18" s="146">
        <v>8.94</v>
      </c>
      <c r="Q18" s="146">
        <v>8.61</v>
      </c>
      <c r="R18" s="146">
        <v>8.0399999999999991</v>
      </c>
      <c r="S18" s="146">
        <v>3.05</v>
      </c>
      <c r="T18" s="146">
        <v>3.09</v>
      </c>
      <c r="U18" s="146">
        <v>3</v>
      </c>
      <c r="V18" s="146">
        <v>3.01</v>
      </c>
      <c r="W18" s="146">
        <v>3.05</v>
      </c>
      <c r="X18" s="146">
        <v>1.85</v>
      </c>
      <c r="Y18" s="146">
        <v>1.75</v>
      </c>
      <c r="Z18" s="146">
        <v>1.91</v>
      </c>
      <c r="AA18" s="146">
        <v>1.82</v>
      </c>
      <c r="AB18" s="146">
        <v>1.76</v>
      </c>
    </row>
    <row r="19" spans="1:28" s="112" customFormat="1" ht="39.9" customHeight="1" x14ac:dyDescent="0.5">
      <c r="A19" s="111" t="s">
        <v>107</v>
      </c>
      <c r="B19" s="111" t="s">
        <v>108</v>
      </c>
      <c r="C19" s="111" t="s">
        <v>198</v>
      </c>
      <c r="D19" s="145">
        <v>19.399999999999999</v>
      </c>
      <c r="E19" s="145">
        <v>21.3</v>
      </c>
      <c r="F19" s="145">
        <v>22.4</v>
      </c>
      <c r="G19" s="145">
        <v>22.8</v>
      </c>
      <c r="H19" s="145" t="s">
        <v>205</v>
      </c>
      <c r="I19" s="145">
        <f t="shared" si="0"/>
        <v>16.489999999999998</v>
      </c>
      <c r="J19" s="145">
        <f t="shared" si="0"/>
        <v>18.105</v>
      </c>
      <c r="K19" s="145">
        <f t="shared" si="0"/>
        <v>19.04</v>
      </c>
      <c r="L19" s="145">
        <f t="shared" si="0"/>
        <v>19.38</v>
      </c>
      <c r="M19" s="145" t="s">
        <v>205</v>
      </c>
      <c r="N19" s="146">
        <v>7.83</v>
      </c>
      <c r="O19" s="146">
        <v>7.38</v>
      </c>
      <c r="P19" s="146">
        <v>7.06</v>
      </c>
      <c r="Q19" s="146">
        <v>7.29</v>
      </c>
      <c r="R19" s="146" t="s">
        <v>205</v>
      </c>
      <c r="S19" s="146">
        <v>3.14</v>
      </c>
      <c r="T19" s="146">
        <v>3.1</v>
      </c>
      <c r="U19" s="146">
        <v>3.15</v>
      </c>
      <c r="V19" s="146">
        <v>3.15</v>
      </c>
      <c r="W19" s="146" t="s">
        <v>205</v>
      </c>
      <c r="X19" s="146">
        <v>1.8</v>
      </c>
      <c r="Y19" s="146">
        <v>1.69</v>
      </c>
      <c r="Z19" s="146">
        <v>1.83</v>
      </c>
      <c r="AA19" s="146">
        <v>1.95</v>
      </c>
      <c r="AB19" s="146" t="s">
        <v>205</v>
      </c>
    </row>
    <row r="20" spans="1:28" s="112" customFormat="1" ht="39.9" customHeight="1" x14ac:dyDescent="0.5">
      <c r="A20" s="111" t="s">
        <v>109</v>
      </c>
      <c r="B20" s="111" t="s">
        <v>108</v>
      </c>
      <c r="C20" s="111" t="s">
        <v>199</v>
      </c>
      <c r="D20" s="145">
        <v>22.3</v>
      </c>
      <c r="E20" s="145" t="s">
        <v>204</v>
      </c>
      <c r="F20" s="145">
        <v>23.3</v>
      </c>
      <c r="G20" s="145">
        <v>24.3</v>
      </c>
      <c r="H20" s="145">
        <v>24.4</v>
      </c>
      <c r="I20" s="145">
        <f t="shared" si="0"/>
        <v>18.955000000000002</v>
      </c>
      <c r="J20" s="145" t="s">
        <v>204</v>
      </c>
      <c r="K20" s="145">
        <f t="shared" si="0"/>
        <v>19.805</v>
      </c>
      <c r="L20" s="145">
        <f t="shared" si="0"/>
        <v>20.655000000000001</v>
      </c>
      <c r="M20" s="145">
        <v>20.7</v>
      </c>
      <c r="N20" s="146">
        <v>7.89</v>
      </c>
      <c r="O20" s="145" t="s">
        <v>204</v>
      </c>
      <c r="P20" s="146">
        <v>7.7</v>
      </c>
      <c r="Q20" s="146">
        <v>7.34</v>
      </c>
      <c r="R20" s="146">
        <v>6.75</v>
      </c>
      <c r="S20" s="146">
        <v>3.16</v>
      </c>
      <c r="T20" s="145" t="s">
        <v>204</v>
      </c>
      <c r="U20" s="146">
        <v>3.15</v>
      </c>
      <c r="V20" s="146">
        <v>3.16</v>
      </c>
      <c r="W20" s="146">
        <v>3.26</v>
      </c>
      <c r="X20" s="146">
        <v>1.75</v>
      </c>
      <c r="Y20" s="145" t="s">
        <v>204</v>
      </c>
      <c r="Z20" s="146">
        <v>2.04</v>
      </c>
      <c r="AA20" s="146">
        <v>1.96</v>
      </c>
      <c r="AB20" s="146">
        <v>1.96</v>
      </c>
    </row>
    <row r="21" spans="1:28" s="112" customFormat="1" ht="39.9" customHeight="1" x14ac:dyDescent="0.5">
      <c r="A21" s="113" t="s">
        <v>110</v>
      </c>
      <c r="B21" s="114" t="s">
        <v>108</v>
      </c>
      <c r="C21" s="114" t="s">
        <v>200</v>
      </c>
      <c r="D21" s="145">
        <v>19.5</v>
      </c>
      <c r="E21" s="145">
        <v>23.7</v>
      </c>
      <c r="F21" s="145">
        <v>23.1</v>
      </c>
      <c r="G21" s="145">
        <v>25.6</v>
      </c>
      <c r="H21" s="145" t="s">
        <v>205</v>
      </c>
      <c r="I21" s="145">
        <f t="shared" si="0"/>
        <v>16.574999999999999</v>
      </c>
      <c r="J21" s="145">
        <v>20.100000000000001</v>
      </c>
      <c r="K21" s="145">
        <f t="shared" si="0"/>
        <v>19.635000000000002</v>
      </c>
      <c r="L21" s="145">
        <v>21.8</v>
      </c>
      <c r="M21" s="145" t="s">
        <v>205</v>
      </c>
      <c r="N21" s="146">
        <v>7.88</v>
      </c>
      <c r="O21" s="146">
        <v>8.5</v>
      </c>
      <c r="P21" s="146">
        <v>7.63</v>
      </c>
      <c r="Q21" s="146">
        <v>6.61</v>
      </c>
      <c r="R21" s="146" t="s">
        <v>205</v>
      </c>
      <c r="S21" s="146">
        <v>3.17</v>
      </c>
      <c r="T21" s="146">
        <v>3.12</v>
      </c>
      <c r="U21" s="146">
        <v>3.09</v>
      </c>
      <c r="V21" s="146">
        <v>3.24</v>
      </c>
      <c r="W21" s="146" t="s">
        <v>205</v>
      </c>
      <c r="X21" s="146">
        <v>2.11</v>
      </c>
      <c r="Y21" s="146">
        <v>2.2400000000000002</v>
      </c>
      <c r="Z21" s="146">
        <v>2.23</v>
      </c>
      <c r="AA21" s="146">
        <v>2.0699999999999998</v>
      </c>
      <c r="AB21" s="146" t="s">
        <v>205</v>
      </c>
    </row>
    <row r="22" spans="1:28" s="112" customFormat="1" ht="39.9" customHeight="1" x14ac:dyDescent="0.5">
      <c r="A22" s="111" t="s">
        <v>111</v>
      </c>
      <c r="B22" s="111" t="s">
        <v>112</v>
      </c>
      <c r="C22" s="111" t="s">
        <v>62</v>
      </c>
      <c r="D22" s="145">
        <v>21.2</v>
      </c>
      <c r="E22" s="145">
        <v>23.3</v>
      </c>
      <c r="F22" s="145">
        <v>22.2</v>
      </c>
      <c r="G22" s="145">
        <v>24</v>
      </c>
      <c r="H22" s="145" t="s">
        <v>205</v>
      </c>
      <c r="I22" s="145">
        <f t="shared" si="0"/>
        <v>18.02</v>
      </c>
      <c r="J22" s="145">
        <f t="shared" si="0"/>
        <v>19.805</v>
      </c>
      <c r="K22" s="145">
        <f t="shared" si="0"/>
        <v>18.869999999999997</v>
      </c>
      <c r="L22" s="145">
        <v>20.399999999999999</v>
      </c>
      <c r="M22" s="145" t="s">
        <v>205</v>
      </c>
      <c r="N22" s="146">
        <v>8.51</v>
      </c>
      <c r="O22" s="146">
        <v>7.74</v>
      </c>
      <c r="P22" s="146">
        <v>8.0299999999999994</v>
      </c>
      <c r="Q22" s="146">
        <v>7.49</v>
      </c>
      <c r="R22" s="146" t="s">
        <v>205</v>
      </c>
      <c r="S22" s="146">
        <v>3.1</v>
      </c>
      <c r="T22" s="146">
        <v>3.13</v>
      </c>
      <c r="U22" s="146">
        <v>3.06</v>
      </c>
      <c r="V22" s="146">
        <v>3.12</v>
      </c>
      <c r="W22" s="146" t="s">
        <v>205</v>
      </c>
      <c r="X22" s="146">
        <v>1.86</v>
      </c>
      <c r="Y22" s="146">
        <v>2.06</v>
      </c>
      <c r="Z22" s="146">
        <v>2.17</v>
      </c>
      <c r="AA22" s="146">
        <v>1.93</v>
      </c>
      <c r="AB22" s="146" t="s">
        <v>205</v>
      </c>
    </row>
    <row r="23" spans="1:28" s="112" customFormat="1" ht="39.9" customHeight="1" x14ac:dyDescent="0.5">
      <c r="A23" s="111" t="s">
        <v>113</v>
      </c>
      <c r="B23" s="111" t="s">
        <v>59</v>
      </c>
      <c r="C23" s="111" t="s">
        <v>176</v>
      </c>
      <c r="D23" s="145">
        <v>22.7</v>
      </c>
      <c r="E23" s="145">
        <v>22.3</v>
      </c>
      <c r="F23" s="145">
        <v>24.7</v>
      </c>
      <c r="G23" s="145">
        <v>25.6</v>
      </c>
      <c r="H23" s="145">
        <v>25.4</v>
      </c>
      <c r="I23" s="145">
        <f t="shared" si="0"/>
        <v>19.294999999999998</v>
      </c>
      <c r="J23" s="145">
        <f t="shared" si="0"/>
        <v>18.955000000000002</v>
      </c>
      <c r="K23" s="145">
        <f t="shared" si="0"/>
        <v>20.994999999999997</v>
      </c>
      <c r="L23" s="145">
        <v>21.8</v>
      </c>
      <c r="M23" s="145">
        <v>21.6</v>
      </c>
      <c r="N23" s="146">
        <v>8.14</v>
      </c>
      <c r="O23" s="146">
        <v>7.89</v>
      </c>
      <c r="P23" s="146">
        <v>7.16</v>
      </c>
      <c r="Q23" s="146">
        <v>7.07</v>
      </c>
      <c r="R23" s="146">
        <v>6.68</v>
      </c>
      <c r="S23" s="146">
        <v>3.14</v>
      </c>
      <c r="T23" s="146">
        <v>3.11</v>
      </c>
      <c r="U23" s="146">
        <v>3.2</v>
      </c>
      <c r="V23" s="146">
        <v>3.21</v>
      </c>
      <c r="W23" s="146">
        <v>3.2</v>
      </c>
      <c r="X23" s="146">
        <v>1.88</v>
      </c>
      <c r="Y23" s="146">
        <v>2.02</v>
      </c>
      <c r="Z23" s="146">
        <v>2.12</v>
      </c>
      <c r="AA23" s="146">
        <v>2.04</v>
      </c>
      <c r="AB23" s="146">
        <v>2.04</v>
      </c>
    </row>
    <row r="24" spans="1:28" s="112" customFormat="1" ht="39.9" customHeight="1" x14ac:dyDescent="0.5">
      <c r="A24" s="111" t="s">
        <v>114</v>
      </c>
      <c r="B24" s="111" t="s">
        <v>99</v>
      </c>
      <c r="C24" s="111" t="s">
        <v>201</v>
      </c>
      <c r="D24" s="145">
        <v>23.3</v>
      </c>
      <c r="E24" s="145">
        <v>24.6</v>
      </c>
      <c r="F24" s="145">
        <v>24.7</v>
      </c>
      <c r="G24" s="145" t="s">
        <v>205</v>
      </c>
      <c r="H24" s="145"/>
      <c r="I24" s="145">
        <f t="shared" si="0"/>
        <v>19.805</v>
      </c>
      <c r="J24" s="145">
        <f t="shared" si="0"/>
        <v>20.91</v>
      </c>
      <c r="K24" s="145">
        <f t="shared" si="0"/>
        <v>20.994999999999997</v>
      </c>
      <c r="L24" s="145" t="s">
        <v>205</v>
      </c>
      <c r="M24" s="145"/>
      <c r="N24" s="146">
        <v>7.14</v>
      </c>
      <c r="O24" s="146">
        <v>7.15</v>
      </c>
      <c r="P24" s="146">
        <v>6.46</v>
      </c>
      <c r="Q24" s="146" t="s">
        <v>205</v>
      </c>
      <c r="R24" s="146"/>
      <c r="S24" s="146">
        <v>3.26</v>
      </c>
      <c r="T24" s="146">
        <v>3.18</v>
      </c>
      <c r="U24" s="146">
        <v>3.23</v>
      </c>
      <c r="V24" s="146" t="s">
        <v>205</v>
      </c>
      <c r="W24" s="146"/>
      <c r="X24" s="146">
        <v>1.98</v>
      </c>
      <c r="Y24" s="146">
        <v>1.8</v>
      </c>
      <c r="Z24" s="146">
        <v>2.02</v>
      </c>
      <c r="AA24" s="146" t="s">
        <v>205</v>
      </c>
      <c r="AB24" s="146"/>
    </row>
    <row r="25" spans="1:28" s="112" customFormat="1" ht="39.9" customHeight="1" x14ac:dyDescent="0.5">
      <c r="A25" s="111" t="s">
        <v>212</v>
      </c>
      <c r="B25" s="111" t="s">
        <v>13</v>
      </c>
      <c r="C25" s="111" t="s">
        <v>213</v>
      </c>
      <c r="D25" s="145" t="s">
        <v>204</v>
      </c>
      <c r="E25" s="145">
        <v>21</v>
      </c>
      <c r="F25" s="145">
        <v>20.399999999999999</v>
      </c>
      <c r="G25" s="145" t="s">
        <v>205</v>
      </c>
      <c r="H25" s="145"/>
      <c r="I25" s="145" t="s">
        <v>204</v>
      </c>
      <c r="J25" s="145">
        <v>17.8</v>
      </c>
      <c r="K25" s="145">
        <f t="shared" si="0"/>
        <v>17.34</v>
      </c>
      <c r="L25" s="145" t="s">
        <v>205</v>
      </c>
      <c r="M25" s="145"/>
      <c r="N25" s="145" t="s">
        <v>204</v>
      </c>
      <c r="O25" s="146">
        <v>9.8699999999999992</v>
      </c>
      <c r="P25" s="146">
        <v>9.2899999999999991</v>
      </c>
      <c r="Q25" s="146" t="s">
        <v>205</v>
      </c>
      <c r="R25" s="146"/>
      <c r="S25" s="145" t="s">
        <v>204</v>
      </c>
      <c r="T25" s="146">
        <v>2.95</v>
      </c>
      <c r="U25" s="146">
        <v>2.98</v>
      </c>
      <c r="V25" s="146" t="s">
        <v>205</v>
      </c>
      <c r="W25" s="146"/>
      <c r="X25" s="145" t="s">
        <v>204</v>
      </c>
      <c r="Y25" s="146">
        <v>2.38</v>
      </c>
      <c r="Z25" s="146">
        <v>1.96</v>
      </c>
      <c r="AA25" s="146" t="s">
        <v>205</v>
      </c>
      <c r="AB25" s="146"/>
    </row>
    <row r="26" spans="1:28" s="112" customFormat="1" ht="39.9" customHeight="1" x14ac:dyDescent="0.5">
      <c r="A26" s="206" t="s">
        <v>15</v>
      </c>
      <c r="B26" s="206"/>
      <c r="C26" s="206"/>
      <c r="D26" s="149">
        <f>AVERAGE(D10:D25)</f>
        <v>21.393333333333334</v>
      </c>
      <c r="E26" s="149">
        <f t="shared" ref="E26:AB26" si="1">AVERAGE(E10:E25)</f>
        <v>22.935714285714287</v>
      </c>
      <c r="F26" s="149">
        <f t="shared" si="1"/>
        <v>23.0625</v>
      </c>
      <c r="G26" s="149">
        <f>AVERAGE(G10:G25)</f>
        <v>24.492857142857144</v>
      </c>
      <c r="H26" s="149">
        <f>AVERAGE(H10:H25)</f>
        <v>24.412500000000001</v>
      </c>
      <c r="I26" s="149">
        <f t="shared" si="1"/>
        <v>18.184333333333331</v>
      </c>
      <c r="J26" s="149">
        <f t="shared" si="1"/>
        <v>19.488571428571426</v>
      </c>
      <c r="K26" s="149">
        <f t="shared" ref="K26" si="2">AVERAGE(K10:K25)</f>
        <v>19.603124999999999</v>
      </c>
      <c r="L26" s="149">
        <f t="shared" si="1"/>
        <v>20.824642857142859</v>
      </c>
      <c r="M26" s="149">
        <f t="shared" si="1"/>
        <v>20.762499999999999</v>
      </c>
      <c r="N26" s="150">
        <f t="shared" si="1"/>
        <v>8.0579999999999998</v>
      </c>
      <c r="O26" s="150">
        <f t="shared" si="1"/>
        <v>7.8557142857142859</v>
      </c>
      <c r="P26" s="150">
        <f t="shared" si="1"/>
        <v>7.6824999999999992</v>
      </c>
      <c r="Q26" s="150">
        <f t="shared" si="1"/>
        <v>7.4214285714285717</v>
      </c>
      <c r="R26" s="150">
        <f t="shared" si="1"/>
        <v>7.1062499999999993</v>
      </c>
      <c r="S26" s="150">
        <f t="shared" si="1"/>
        <v>3.1439999999999997</v>
      </c>
      <c r="T26" s="150">
        <f t="shared" si="1"/>
        <v>3.1050000000000004</v>
      </c>
      <c r="U26" s="150">
        <f t="shared" si="1"/>
        <v>3.1106249999999998</v>
      </c>
      <c r="V26" s="150">
        <f t="shared" si="1"/>
        <v>3.15</v>
      </c>
      <c r="W26" s="150">
        <f t="shared" si="1"/>
        <v>3.1824999999999997</v>
      </c>
      <c r="X26" s="150">
        <f t="shared" si="1"/>
        <v>1.9066666666666667</v>
      </c>
      <c r="Y26" s="150">
        <f t="shared" si="1"/>
        <v>1.9528571428571426</v>
      </c>
      <c r="Z26" s="150">
        <f t="shared" si="1"/>
        <v>2.006875</v>
      </c>
      <c r="AA26" s="150">
        <f t="shared" si="1"/>
        <v>1.9478571428571427</v>
      </c>
      <c r="AB26" s="150">
        <f t="shared" si="1"/>
        <v>2.0099999999999998</v>
      </c>
    </row>
  </sheetData>
  <mergeCells count="7">
    <mergeCell ref="X8:AB8"/>
    <mergeCell ref="A26:C26"/>
    <mergeCell ref="A9:C9"/>
    <mergeCell ref="D8:H8"/>
    <mergeCell ref="I8:M8"/>
    <mergeCell ref="N8:R8"/>
    <mergeCell ref="S8:W8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orientation="landscape" r:id="rId1"/>
  <headerFooter scaleWithDoc="0" alignWithMargins="0">
    <oddHeader>&amp;C&amp;"Arial Black,Normale"&amp;14CONTROLLO MATURAZIONE DELLE UVE 2024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4">
    <tabColor indexed="57"/>
    <pageSetUpPr fitToPage="1"/>
  </sheetPr>
  <dimension ref="A1:AB15"/>
  <sheetViews>
    <sheetView zoomScale="60" zoomScaleNormal="60" zoomScalePageLayoutView="80" workbookViewId="0">
      <selection activeCell="K10" sqref="K10:L11"/>
    </sheetView>
  </sheetViews>
  <sheetFormatPr defaultColWidth="9.109375" defaultRowHeight="13.8" x14ac:dyDescent="0.3"/>
  <cols>
    <col min="1" max="1" width="13.5546875" style="27" customWidth="1"/>
    <col min="2" max="3" width="30.6640625" style="27" customWidth="1"/>
    <col min="4" max="4" width="10.33203125" style="27" customWidth="1"/>
    <col min="5" max="6" width="8.5546875" style="27" customWidth="1"/>
    <col min="7" max="8" width="7.6640625" style="27" customWidth="1"/>
    <col min="9" max="9" width="8.44140625" style="27" bestFit="1" customWidth="1"/>
    <col min="10" max="10" width="8.33203125" style="27" customWidth="1"/>
    <col min="11" max="11" width="9.109375" style="27" customWidth="1"/>
    <col min="12" max="13" width="7.6640625" style="27" customWidth="1"/>
    <col min="14" max="14" width="9.5546875" style="27" bestFit="1" customWidth="1"/>
    <col min="15" max="15" width="9.109375" style="27" customWidth="1"/>
    <col min="16" max="16" width="9.6640625" style="27" customWidth="1"/>
    <col min="17" max="18" width="7.6640625" style="27" customWidth="1"/>
    <col min="19" max="19" width="8.6640625" style="27" customWidth="1"/>
    <col min="20" max="20" width="8.5546875" style="27" customWidth="1"/>
    <col min="21" max="21" width="9.109375" style="27" customWidth="1"/>
    <col min="22" max="23" width="7.6640625" style="27" customWidth="1"/>
    <col min="24" max="24" width="10.5546875" style="27" customWidth="1"/>
    <col min="25" max="26" width="9.109375" style="27" customWidth="1"/>
    <col min="27" max="28" width="7.6640625" style="27" customWidth="1"/>
    <col min="29" max="16384" width="9.109375" style="27"/>
  </cols>
  <sheetData>
    <row r="1" spans="1:28" s="30" customFormat="1" ht="40.5" customHeight="1" x14ac:dyDescent="0.55000000000000004">
      <c r="A1" s="6" t="s">
        <v>123</v>
      </c>
      <c r="B1" s="6"/>
      <c r="C1" s="7"/>
      <c r="D1" s="6"/>
      <c r="E1" s="6"/>
      <c r="G1" s="6"/>
      <c r="H1" s="6"/>
      <c r="I1" s="6"/>
      <c r="J1" s="6"/>
      <c r="K1" s="6"/>
      <c r="M1" s="6"/>
      <c r="O1" s="6"/>
      <c r="P1" s="31"/>
      <c r="Q1" s="31"/>
      <c r="R1" s="31"/>
      <c r="S1" s="6" t="s">
        <v>117</v>
      </c>
    </row>
    <row r="2" spans="1:28" s="30" customFormat="1" ht="40.5" customHeight="1" x14ac:dyDescent="0.55000000000000004">
      <c r="A2" s="6" t="s">
        <v>120</v>
      </c>
      <c r="B2" s="6"/>
      <c r="C2" s="7"/>
      <c r="D2" s="6"/>
      <c r="E2" s="6"/>
      <c r="G2" s="6"/>
      <c r="H2" s="6"/>
      <c r="I2" s="6"/>
      <c r="J2" s="6"/>
      <c r="K2" s="6"/>
      <c r="M2" s="6"/>
      <c r="O2" s="6"/>
      <c r="P2" s="31"/>
      <c r="Q2" s="31"/>
      <c r="R2" s="31"/>
      <c r="S2" s="6" t="s">
        <v>116</v>
      </c>
    </row>
    <row r="3" spans="1:28" s="30" customFormat="1" ht="40.5" customHeight="1" x14ac:dyDescent="0.55000000000000004">
      <c r="A3" s="6" t="s">
        <v>151</v>
      </c>
      <c r="B3" s="6"/>
      <c r="C3" s="6"/>
      <c r="D3" s="8"/>
      <c r="E3" s="8"/>
      <c r="G3" s="8"/>
      <c r="H3" s="8"/>
      <c r="I3" s="6"/>
      <c r="J3" s="6"/>
      <c r="K3" s="6"/>
      <c r="M3" s="6"/>
      <c r="O3" s="6"/>
      <c r="P3" s="31"/>
      <c r="Q3" s="31"/>
      <c r="R3" s="31"/>
      <c r="S3" s="8" t="s">
        <v>118</v>
      </c>
    </row>
    <row r="4" spans="1:28" s="30" customFormat="1" ht="40.5" customHeight="1" x14ac:dyDescent="0.55000000000000004">
      <c r="B4" s="6"/>
      <c r="C4" s="7"/>
      <c r="D4" s="6"/>
      <c r="E4" s="6"/>
      <c r="G4" s="6"/>
      <c r="H4" s="6"/>
      <c r="I4" s="6"/>
      <c r="J4" s="6"/>
      <c r="K4" s="6"/>
      <c r="M4" s="6"/>
      <c r="O4" s="6"/>
      <c r="P4" s="31"/>
      <c r="Q4" s="31"/>
      <c r="R4" s="31"/>
      <c r="S4" s="6" t="s">
        <v>119</v>
      </c>
    </row>
    <row r="5" spans="1:28" s="30" customFormat="1" ht="40.5" customHeight="1" x14ac:dyDescent="0.55000000000000004">
      <c r="A5" s="6"/>
      <c r="B5" s="6"/>
      <c r="C5" s="6"/>
      <c r="D5" s="6"/>
      <c r="E5" s="6"/>
      <c r="F5" s="7"/>
      <c r="G5" s="7"/>
      <c r="H5" s="7"/>
      <c r="I5" s="7"/>
      <c r="J5" s="7"/>
      <c r="K5" s="6"/>
      <c r="L5" s="6"/>
      <c r="M5" s="6"/>
      <c r="N5" s="6"/>
      <c r="O5" s="6"/>
      <c r="P5" s="31"/>
      <c r="Q5" s="31"/>
      <c r="R5" s="31"/>
    </row>
    <row r="6" spans="1:28" s="61" customFormat="1" ht="40.5" customHeight="1" x14ac:dyDescent="0.65">
      <c r="A6" s="59" t="s">
        <v>33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28" s="30" customFormat="1" ht="40.5" customHeight="1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7"/>
      <c r="L7" s="7"/>
      <c r="M7" s="7"/>
      <c r="N7" s="7"/>
      <c r="O7" s="7"/>
      <c r="P7" s="6"/>
      <c r="Q7" s="6"/>
      <c r="R7" s="6"/>
      <c r="S7" s="6"/>
      <c r="T7" s="6"/>
    </row>
    <row r="8" spans="1:28" s="30" customFormat="1" ht="80.099999999999994" customHeight="1" x14ac:dyDescent="0.55000000000000004">
      <c r="A8" s="32" t="s">
        <v>1</v>
      </c>
      <c r="B8" s="32" t="s">
        <v>2</v>
      </c>
      <c r="C8" s="32" t="s">
        <v>17</v>
      </c>
      <c r="D8" s="167" t="s">
        <v>3</v>
      </c>
      <c r="E8" s="167"/>
      <c r="F8" s="167"/>
      <c r="G8" s="167"/>
      <c r="H8" s="167"/>
      <c r="I8" s="173" t="s">
        <v>4</v>
      </c>
      <c r="J8" s="173"/>
      <c r="K8" s="173"/>
      <c r="L8" s="173"/>
      <c r="M8" s="173"/>
      <c r="N8" s="166" t="s">
        <v>152</v>
      </c>
      <c r="O8" s="166"/>
      <c r="P8" s="166"/>
      <c r="Q8" s="166"/>
      <c r="R8" s="166"/>
      <c r="S8" s="167" t="s">
        <v>5</v>
      </c>
      <c r="T8" s="167"/>
      <c r="U8" s="167"/>
      <c r="V8" s="167"/>
      <c r="W8" s="167"/>
      <c r="X8" s="166" t="s">
        <v>173</v>
      </c>
      <c r="Y8" s="166"/>
      <c r="Z8" s="166"/>
      <c r="AA8" s="166"/>
      <c r="AB8" s="166"/>
    </row>
    <row r="9" spans="1:28" s="20" customFormat="1" ht="39.9" customHeight="1" x14ac:dyDescent="0.45">
      <c r="A9" s="172" t="s">
        <v>156</v>
      </c>
      <c r="B9" s="172"/>
      <c r="C9" s="172"/>
      <c r="D9" s="19">
        <v>45523</v>
      </c>
      <c r="E9" s="19">
        <v>45530</v>
      </c>
      <c r="F9" s="14">
        <v>45537</v>
      </c>
      <c r="G9" s="19">
        <v>45544</v>
      </c>
      <c r="H9" s="19"/>
      <c r="I9" s="19">
        <v>45523</v>
      </c>
      <c r="J9" s="19">
        <v>45530</v>
      </c>
      <c r="K9" s="14">
        <v>45537</v>
      </c>
      <c r="L9" s="19">
        <v>45544</v>
      </c>
      <c r="M9" s="19"/>
      <c r="N9" s="19">
        <v>45523</v>
      </c>
      <c r="O9" s="19">
        <v>45530</v>
      </c>
      <c r="P9" s="14">
        <v>45537</v>
      </c>
      <c r="Q9" s="19">
        <v>45544</v>
      </c>
      <c r="R9" s="19"/>
      <c r="S9" s="19">
        <v>45523</v>
      </c>
      <c r="T9" s="19">
        <v>45530</v>
      </c>
      <c r="U9" s="14">
        <v>45537</v>
      </c>
      <c r="V9" s="19">
        <v>45544</v>
      </c>
      <c r="W9" s="19"/>
      <c r="X9" s="19">
        <v>45523</v>
      </c>
      <c r="Y9" s="19">
        <v>45530</v>
      </c>
      <c r="Z9" s="14">
        <v>45537</v>
      </c>
      <c r="AA9" s="19">
        <v>45544</v>
      </c>
      <c r="AB9" s="19"/>
    </row>
    <row r="10" spans="1:28" s="18" customFormat="1" ht="39.9" customHeight="1" x14ac:dyDescent="0.45">
      <c r="A10" s="21" t="s">
        <v>34</v>
      </c>
      <c r="B10" s="21" t="s">
        <v>35</v>
      </c>
      <c r="C10" s="21" t="s">
        <v>149</v>
      </c>
      <c r="D10" s="22">
        <v>16.2</v>
      </c>
      <c r="E10" s="22">
        <v>20</v>
      </c>
      <c r="F10" s="22">
        <v>23.6</v>
      </c>
      <c r="G10" s="22">
        <v>22.8</v>
      </c>
      <c r="H10" s="22"/>
      <c r="I10" s="22">
        <f t="shared" ref="I10:L10" si="0">D10*0.85</f>
        <v>13.77</v>
      </c>
      <c r="J10" s="22">
        <f t="shared" si="0"/>
        <v>17</v>
      </c>
      <c r="K10" s="22">
        <f t="shared" si="0"/>
        <v>20.060000000000002</v>
      </c>
      <c r="L10" s="22">
        <f t="shared" si="0"/>
        <v>19.38</v>
      </c>
      <c r="M10" s="22"/>
      <c r="N10" s="23">
        <v>15.16</v>
      </c>
      <c r="O10" s="23">
        <v>10.8</v>
      </c>
      <c r="P10" s="23">
        <v>7.45</v>
      </c>
      <c r="Q10" s="23">
        <v>7.51</v>
      </c>
      <c r="R10" s="22"/>
      <c r="S10" s="23">
        <v>2.72</v>
      </c>
      <c r="T10" s="23">
        <v>2.91</v>
      </c>
      <c r="U10" s="23">
        <v>3.16</v>
      </c>
      <c r="V10" s="23">
        <v>3.13</v>
      </c>
      <c r="W10" s="22"/>
      <c r="X10" s="23">
        <v>1.45</v>
      </c>
      <c r="Y10" s="23">
        <v>1.65</v>
      </c>
      <c r="Z10" s="23">
        <v>2.73</v>
      </c>
      <c r="AA10" s="23">
        <v>1.72</v>
      </c>
      <c r="AB10" s="22"/>
    </row>
    <row r="11" spans="1:28" s="18" customFormat="1" ht="39.9" customHeight="1" x14ac:dyDescent="0.45">
      <c r="A11" s="21" t="s">
        <v>128</v>
      </c>
      <c r="B11" s="21" t="s">
        <v>7</v>
      </c>
      <c r="C11" s="21" t="s">
        <v>139</v>
      </c>
      <c r="D11" s="22">
        <v>16.5</v>
      </c>
      <c r="E11" s="22">
        <v>19.8</v>
      </c>
      <c r="F11" s="22">
        <v>21.7</v>
      </c>
      <c r="G11" s="22">
        <v>21.4</v>
      </c>
      <c r="H11" s="22"/>
      <c r="I11" s="22">
        <f t="shared" ref="I11" si="1">D11*0.85</f>
        <v>14.025</v>
      </c>
      <c r="J11" s="22">
        <f t="shared" ref="J11" si="2">E11*0.85</f>
        <v>16.830000000000002</v>
      </c>
      <c r="K11" s="22">
        <f t="shared" ref="K11" si="3">F11*0.85</f>
        <v>18.445</v>
      </c>
      <c r="L11" s="22">
        <f t="shared" ref="L11" si="4">G11*0.85</f>
        <v>18.189999999999998</v>
      </c>
      <c r="M11" s="22"/>
      <c r="N11" s="23">
        <v>13.94</v>
      </c>
      <c r="O11" s="23">
        <v>10.08</v>
      </c>
      <c r="P11" s="23">
        <v>8.0500000000000007</v>
      </c>
      <c r="Q11" s="23">
        <v>7.03</v>
      </c>
      <c r="R11" s="23"/>
      <c r="S11" s="23">
        <v>2.79</v>
      </c>
      <c r="T11" s="23">
        <v>2.96</v>
      </c>
      <c r="U11" s="23">
        <v>3.12</v>
      </c>
      <c r="V11" s="23">
        <v>3.18</v>
      </c>
      <c r="W11" s="23"/>
      <c r="X11" s="23">
        <v>1.54</v>
      </c>
      <c r="Y11" s="23">
        <v>1.67</v>
      </c>
      <c r="Z11" s="23">
        <v>1.74</v>
      </c>
      <c r="AA11" s="23">
        <v>2.04</v>
      </c>
      <c r="AB11" s="23"/>
    </row>
    <row r="12" spans="1:28" s="18" customFormat="1" ht="39.9" customHeight="1" x14ac:dyDescent="0.45">
      <c r="A12" s="168" t="s">
        <v>15</v>
      </c>
      <c r="B12" s="168"/>
      <c r="C12" s="168"/>
      <c r="D12" s="25">
        <f t="shared" ref="D12:AB12" si="5">AVERAGE(D10:D11)</f>
        <v>16.350000000000001</v>
      </c>
      <c r="E12" s="25">
        <f t="shared" si="5"/>
        <v>19.899999999999999</v>
      </c>
      <c r="F12" s="25">
        <f t="shared" si="5"/>
        <v>22.65</v>
      </c>
      <c r="G12" s="25">
        <f t="shared" si="5"/>
        <v>22.1</v>
      </c>
      <c r="H12" s="25" t="e">
        <f t="shared" si="5"/>
        <v>#DIV/0!</v>
      </c>
      <c r="I12" s="25">
        <f t="shared" si="5"/>
        <v>13.897500000000001</v>
      </c>
      <c r="J12" s="25">
        <f t="shared" si="5"/>
        <v>16.914999999999999</v>
      </c>
      <c r="K12" s="25">
        <f t="shared" si="5"/>
        <v>19.252500000000001</v>
      </c>
      <c r="L12" s="25">
        <f t="shared" si="5"/>
        <v>18.784999999999997</v>
      </c>
      <c r="M12" s="25" t="e">
        <f t="shared" si="5"/>
        <v>#DIV/0!</v>
      </c>
      <c r="N12" s="26">
        <f t="shared" si="5"/>
        <v>14.55</v>
      </c>
      <c r="O12" s="26">
        <f t="shared" si="5"/>
        <v>10.440000000000001</v>
      </c>
      <c r="P12" s="26">
        <f t="shared" si="5"/>
        <v>7.75</v>
      </c>
      <c r="Q12" s="26">
        <f t="shared" si="5"/>
        <v>7.27</v>
      </c>
      <c r="R12" s="26" t="e">
        <f t="shared" si="5"/>
        <v>#DIV/0!</v>
      </c>
      <c r="S12" s="26">
        <f t="shared" si="5"/>
        <v>2.7549999999999999</v>
      </c>
      <c r="T12" s="26">
        <f t="shared" si="5"/>
        <v>2.9350000000000001</v>
      </c>
      <c r="U12" s="26">
        <f t="shared" si="5"/>
        <v>3.14</v>
      </c>
      <c r="V12" s="26">
        <f t="shared" si="5"/>
        <v>3.1550000000000002</v>
      </c>
      <c r="W12" s="26" t="e">
        <f t="shared" si="5"/>
        <v>#DIV/0!</v>
      </c>
      <c r="X12" s="26">
        <f t="shared" si="5"/>
        <v>1.4950000000000001</v>
      </c>
      <c r="Y12" s="26">
        <f t="shared" si="5"/>
        <v>1.66</v>
      </c>
      <c r="Z12" s="26">
        <f t="shared" si="5"/>
        <v>2.2349999999999999</v>
      </c>
      <c r="AA12" s="26">
        <f t="shared" si="5"/>
        <v>1.88</v>
      </c>
      <c r="AB12" s="26" t="e">
        <f t="shared" si="5"/>
        <v>#DIV/0!</v>
      </c>
    </row>
    <row r="13" spans="1:28" x14ac:dyDescent="0.3">
      <c r="I13" s="28"/>
    </row>
    <row r="15" spans="1:28" x14ac:dyDescent="0.3">
      <c r="N15" s="29"/>
    </row>
  </sheetData>
  <mergeCells count="7">
    <mergeCell ref="S8:W8"/>
    <mergeCell ref="X8:AB8"/>
    <mergeCell ref="A12:C12"/>
    <mergeCell ref="A9:C9"/>
    <mergeCell ref="D8:H8"/>
    <mergeCell ref="I8:M8"/>
    <mergeCell ref="N8:R8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 scaleWithDoc="0" alignWithMargins="0">
    <oddHeader>&amp;C&amp;"Arial Black,Normale"&amp;14CONTROLLO MATURAZIONE DELLE UVE 2024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indexed="19"/>
    <pageSetUpPr fitToPage="1"/>
  </sheetPr>
  <dimension ref="A1:AC12"/>
  <sheetViews>
    <sheetView zoomScale="60" zoomScaleNormal="60" zoomScalePageLayoutView="70" workbookViewId="0">
      <selection activeCell="D10" sqref="D10"/>
    </sheetView>
  </sheetViews>
  <sheetFormatPr defaultColWidth="9.109375" defaultRowHeight="10.199999999999999" x14ac:dyDescent="0.2"/>
  <cols>
    <col min="1" max="1" width="13.6640625" style="1" customWidth="1"/>
    <col min="2" max="2" width="25.6640625" style="1" customWidth="1"/>
    <col min="3" max="3" width="23.88671875" style="1" customWidth="1"/>
    <col min="4" max="4" width="11.5546875" style="1" bestFit="1" customWidth="1"/>
    <col min="5" max="5" width="17.33203125" style="2" bestFit="1" customWidth="1"/>
    <col min="6" max="6" width="12.88671875" style="2" bestFit="1" customWidth="1"/>
    <col min="7" max="7" width="7.6640625" style="2" customWidth="1"/>
    <col min="8" max="8" width="11.5546875" style="1" bestFit="1" customWidth="1"/>
    <col min="9" max="9" width="17.33203125" style="1" bestFit="1" customWidth="1"/>
    <col min="10" max="10" width="12.88671875" style="1" bestFit="1" customWidth="1"/>
    <col min="11" max="11" width="7.6640625" style="1" customWidth="1"/>
    <col min="12" max="12" width="11.5546875" style="1" bestFit="1" customWidth="1"/>
    <col min="13" max="13" width="17.33203125" style="1" bestFit="1" customWidth="1"/>
    <col min="14" max="14" width="12.88671875" style="1" bestFit="1" customWidth="1"/>
    <col min="15" max="15" width="7.6640625" style="1" customWidth="1"/>
    <col min="16" max="16" width="13.109375" style="1" customWidth="1"/>
    <col min="17" max="17" width="17.33203125" style="1" bestFit="1" customWidth="1"/>
    <col min="18" max="18" width="12.88671875" style="1" bestFit="1" customWidth="1"/>
    <col min="19" max="19" width="7.6640625" style="1" customWidth="1"/>
    <col min="20" max="20" width="11.5546875" style="1" bestFit="1" customWidth="1"/>
    <col min="21" max="21" width="9.109375" style="1" customWidth="1"/>
    <col min="22" max="22" width="12.88671875" style="1" bestFit="1" customWidth="1"/>
    <col min="23" max="23" width="7.6640625" style="1" customWidth="1"/>
    <col min="24" max="24" width="8.44140625" style="1" customWidth="1"/>
    <col min="25" max="16384" width="9.109375" style="1"/>
  </cols>
  <sheetData>
    <row r="1" spans="1:29" s="6" customFormat="1" ht="40.5" customHeight="1" x14ac:dyDescent="0.55000000000000004">
      <c r="A1" s="6" t="s">
        <v>121</v>
      </c>
      <c r="C1" s="7"/>
      <c r="P1" s="6" t="s">
        <v>117</v>
      </c>
      <c r="Q1" s="30"/>
      <c r="R1" s="30"/>
      <c r="S1" s="30"/>
      <c r="T1" s="30"/>
    </row>
    <row r="2" spans="1:29" s="6" customFormat="1" ht="40.5" customHeight="1" x14ac:dyDescent="0.55000000000000004">
      <c r="A2" s="6" t="s">
        <v>120</v>
      </c>
      <c r="C2" s="7"/>
      <c r="P2" s="6" t="s">
        <v>116</v>
      </c>
      <c r="Q2" s="30"/>
      <c r="R2" s="30"/>
      <c r="S2" s="30"/>
      <c r="T2" s="30"/>
    </row>
    <row r="3" spans="1:29" s="6" customFormat="1" ht="40.5" customHeight="1" x14ac:dyDescent="0.55000000000000004">
      <c r="A3" s="6" t="s">
        <v>151</v>
      </c>
      <c r="D3" s="8"/>
      <c r="E3" s="8"/>
      <c r="F3" s="8"/>
      <c r="G3" s="8"/>
      <c r="N3" s="8"/>
      <c r="O3" s="8"/>
      <c r="P3" s="8" t="s">
        <v>118</v>
      </c>
      <c r="Q3" s="30"/>
      <c r="R3" s="30"/>
      <c r="S3" s="30"/>
      <c r="T3" s="30"/>
    </row>
    <row r="4" spans="1:29" s="6" customFormat="1" ht="40.5" customHeight="1" x14ac:dyDescent="0.55000000000000004">
      <c r="C4" s="7"/>
      <c r="P4" s="6" t="s">
        <v>119</v>
      </c>
      <c r="Q4" s="30"/>
      <c r="R4" s="30"/>
      <c r="S4" s="30"/>
      <c r="T4" s="30"/>
    </row>
    <row r="5" spans="1:29" s="6" customFormat="1" ht="40.5" customHeight="1" x14ac:dyDescent="0.55000000000000004">
      <c r="A5" s="30"/>
      <c r="B5" s="30"/>
      <c r="D5" s="7"/>
    </row>
    <row r="6" spans="1:29" s="59" customFormat="1" ht="40.5" customHeight="1" x14ac:dyDescent="0.65">
      <c r="A6" s="60" t="s">
        <v>30</v>
      </c>
      <c r="B6" s="60"/>
      <c r="C6" s="61"/>
      <c r="D6" s="60"/>
      <c r="E6" s="63"/>
      <c r="F6" s="63"/>
      <c r="G6" s="63"/>
    </row>
    <row r="7" spans="1:29" s="6" customFormat="1" ht="40.5" customHeight="1" x14ac:dyDescent="0.55000000000000004">
      <c r="A7" s="58"/>
      <c r="E7" s="7"/>
      <c r="F7" s="7"/>
      <c r="G7" s="7"/>
    </row>
    <row r="8" spans="1:29" s="6" customFormat="1" ht="80.099999999999994" customHeight="1" x14ac:dyDescent="0.55000000000000004">
      <c r="A8" s="32" t="s">
        <v>1</v>
      </c>
      <c r="B8" s="32" t="s">
        <v>2</v>
      </c>
      <c r="C8" s="32" t="s">
        <v>17</v>
      </c>
      <c r="D8" s="167" t="s">
        <v>3</v>
      </c>
      <c r="E8" s="167"/>
      <c r="F8" s="167"/>
      <c r="G8" s="167"/>
      <c r="H8" s="173" t="s">
        <v>4</v>
      </c>
      <c r="I8" s="173"/>
      <c r="J8" s="173"/>
      <c r="K8" s="173"/>
      <c r="L8" s="166" t="s">
        <v>152</v>
      </c>
      <c r="M8" s="166"/>
      <c r="N8" s="166"/>
      <c r="O8" s="166"/>
      <c r="P8" s="176" t="s">
        <v>5</v>
      </c>
      <c r="Q8" s="176"/>
      <c r="R8" s="176"/>
      <c r="S8" s="176"/>
      <c r="T8" s="163" t="s">
        <v>155</v>
      </c>
      <c r="U8" s="174"/>
      <c r="V8" s="174"/>
      <c r="W8" s="174"/>
      <c r="X8" s="175"/>
    </row>
    <row r="9" spans="1:29" s="67" customFormat="1" ht="39.9" customHeight="1" x14ac:dyDescent="0.25">
      <c r="A9" s="172" t="s">
        <v>156</v>
      </c>
      <c r="B9" s="172"/>
      <c r="C9" s="172"/>
      <c r="D9" s="14">
        <v>45530</v>
      </c>
      <c r="E9" s="14">
        <v>45537</v>
      </c>
      <c r="F9" s="14">
        <v>45544</v>
      </c>
      <c r="G9" s="14"/>
      <c r="H9" s="14">
        <v>45530</v>
      </c>
      <c r="I9" s="14">
        <v>45537</v>
      </c>
      <c r="J9" s="14">
        <v>45544</v>
      </c>
      <c r="K9" s="14"/>
      <c r="L9" s="14">
        <v>45530</v>
      </c>
      <c r="M9" s="14">
        <v>45537</v>
      </c>
      <c r="N9" s="14">
        <v>45544</v>
      </c>
      <c r="O9" s="14"/>
      <c r="P9" s="14">
        <v>45530</v>
      </c>
      <c r="Q9" s="14">
        <v>45537</v>
      </c>
      <c r="R9" s="14">
        <v>45544</v>
      </c>
      <c r="S9" s="14"/>
      <c r="T9" s="14">
        <v>45530</v>
      </c>
      <c r="U9" s="14">
        <v>45537</v>
      </c>
      <c r="V9" s="14">
        <v>45544</v>
      </c>
      <c r="W9" s="14"/>
      <c r="X9" s="14"/>
    </row>
    <row r="10" spans="1:29" s="56" customFormat="1" ht="39.9" customHeight="1" x14ac:dyDescent="0.25">
      <c r="A10" s="21" t="s">
        <v>31</v>
      </c>
      <c r="B10" s="21" t="s">
        <v>26</v>
      </c>
      <c r="C10" s="21"/>
      <c r="D10" s="22">
        <v>15.8</v>
      </c>
      <c r="E10" s="22">
        <v>17.899999999999999</v>
      </c>
      <c r="F10" s="22">
        <v>20</v>
      </c>
      <c r="G10" s="24"/>
      <c r="H10" s="22">
        <f t="shared" ref="H10:J11" si="0">D10*0.85</f>
        <v>13.43</v>
      </c>
      <c r="I10" s="22">
        <f t="shared" si="0"/>
        <v>15.214999999999998</v>
      </c>
      <c r="J10" s="22">
        <f t="shared" si="0"/>
        <v>17</v>
      </c>
      <c r="K10" s="22"/>
      <c r="L10" s="23">
        <v>9.76</v>
      </c>
      <c r="M10" s="23">
        <v>7.27</v>
      </c>
      <c r="N10" s="23">
        <v>5.56</v>
      </c>
      <c r="O10" s="23"/>
      <c r="P10" s="23">
        <v>2.94</v>
      </c>
      <c r="Q10" s="23">
        <v>3.12</v>
      </c>
      <c r="R10" s="23">
        <v>3.2</v>
      </c>
      <c r="S10" s="24"/>
      <c r="T10" s="23">
        <v>2.57</v>
      </c>
      <c r="U10" s="23">
        <v>2.95</v>
      </c>
      <c r="V10" s="23">
        <v>3.57</v>
      </c>
      <c r="W10" s="24"/>
      <c r="X10" s="14"/>
    </row>
    <row r="11" spans="1:29" s="56" customFormat="1" ht="39.9" customHeight="1" x14ac:dyDescent="0.25">
      <c r="A11" s="21" t="s">
        <v>32</v>
      </c>
      <c r="B11" s="21" t="s">
        <v>24</v>
      </c>
      <c r="C11" s="21" t="s">
        <v>154</v>
      </c>
      <c r="D11" s="22">
        <v>16.3</v>
      </c>
      <c r="E11" s="22">
        <v>18</v>
      </c>
      <c r="F11" s="22">
        <v>17.899999999999999</v>
      </c>
      <c r="G11" s="24"/>
      <c r="H11" s="22">
        <f t="shared" si="0"/>
        <v>13.855</v>
      </c>
      <c r="I11" s="22">
        <f t="shared" ref="I11" si="1">E11*0.85</f>
        <v>15.299999999999999</v>
      </c>
      <c r="J11" s="22">
        <f t="shared" ref="J11" si="2">F11*0.85</f>
        <v>15.214999999999998</v>
      </c>
      <c r="K11" s="22"/>
      <c r="L11" s="23">
        <v>7.73</v>
      </c>
      <c r="M11" s="23">
        <v>6.38</v>
      </c>
      <c r="N11" s="23">
        <v>5.64</v>
      </c>
      <c r="O11" s="23"/>
      <c r="P11" s="23">
        <v>3.24</v>
      </c>
      <c r="Q11" s="23">
        <v>3.34</v>
      </c>
      <c r="R11" s="23">
        <v>3.35</v>
      </c>
      <c r="S11" s="24"/>
      <c r="T11" s="23">
        <v>2.68</v>
      </c>
      <c r="U11" s="24">
        <v>3.38</v>
      </c>
      <c r="V11" s="24">
        <v>3.71</v>
      </c>
      <c r="W11" s="24"/>
      <c r="X11" s="14"/>
    </row>
    <row r="12" spans="1:29" s="68" customFormat="1" ht="39.9" customHeight="1" x14ac:dyDescent="0.25">
      <c r="A12" s="168" t="s">
        <v>15</v>
      </c>
      <c r="B12" s="168"/>
      <c r="C12" s="168"/>
      <c r="D12" s="25">
        <f t="shared" ref="D12:J12" si="3">AVERAGE(D10:D11)</f>
        <v>16.05</v>
      </c>
      <c r="E12" s="25">
        <f t="shared" si="3"/>
        <v>17.95</v>
      </c>
      <c r="F12" s="25">
        <f t="shared" si="3"/>
        <v>18.95</v>
      </c>
      <c r="G12" s="25"/>
      <c r="H12" s="25">
        <f t="shared" si="3"/>
        <v>13.6425</v>
      </c>
      <c r="I12" s="25">
        <f t="shared" si="3"/>
        <v>15.257499999999999</v>
      </c>
      <c r="J12" s="25">
        <f t="shared" si="3"/>
        <v>16.107499999999998</v>
      </c>
      <c r="K12" s="25"/>
      <c r="L12" s="26">
        <f>AVERAGE(L10:L11)</f>
        <v>8.745000000000001</v>
      </c>
      <c r="M12" s="26">
        <f t="shared" ref="M12" si="4">AVERAGE(M10:M11)</f>
        <v>6.8249999999999993</v>
      </c>
      <c r="N12" s="26">
        <f>AVERAGE(N10:N11)</f>
        <v>5.6</v>
      </c>
      <c r="O12" s="26"/>
      <c r="P12" s="26">
        <f t="shared" ref="P12:V12" si="5">AVERAGE(P10:P11)</f>
        <v>3.09</v>
      </c>
      <c r="Q12" s="26">
        <f t="shared" si="5"/>
        <v>3.23</v>
      </c>
      <c r="R12" s="26">
        <f t="shared" si="5"/>
        <v>3.2750000000000004</v>
      </c>
      <c r="S12" s="26"/>
      <c r="T12" s="26">
        <f t="shared" si="5"/>
        <v>2.625</v>
      </c>
      <c r="U12" s="26">
        <f t="shared" si="5"/>
        <v>3.165</v>
      </c>
      <c r="V12" s="26">
        <f t="shared" si="5"/>
        <v>3.6399999999999997</v>
      </c>
      <c r="W12" s="26"/>
      <c r="X12" s="14"/>
      <c r="Y12" s="56"/>
      <c r="Z12" s="56"/>
      <c r="AA12" s="56"/>
      <c r="AB12" s="56"/>
      <c r="AC12" s="56"/>
    </row>
  </sheetData>
  <mergeCells count="7">
    <mergeCell ref="T8:X8"/>
    <mergeCell ref="P8:S8"/>
    <mergeCell ref="A12:C12"/>
    <mergeCell ref="D8:G8"/>
    <mergeCell ref="A9:C9"/>
    <mergeCell ref="H8:K8"/>
    <mergeCell ref="L8:O8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orientation="landscape" r:id="rId1"/>
  <headerFooter scaleWithDoc="0" alignWithMargins="0">
    <oddHeader>&amp;C&amp;"Arial Black,Normale"&amp;14CONTROLLO MATURAZIONE DELLE UVE 2024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2">
    <tabColor indexed="17"/>
    <pageSetUpPr fitToPage="1"/>
  </sheetPr>
  <dimension ref="A1:AC28"/>
  <sheetViews>
    <sheetView showRuler="0" topLeftCell="A7" zoomScale="60" zoomScaleNormal="60" zoomScaleSheetLayoutView="100" zoomScalePageLayoutView="90" workbookViewId="0">
      <selection activeCell="AA10" sqref="AA10"/>
    </sheetView>
  </sheetViews>
  <sheetFormatPr defaultColWidth="9.109375" defaultRowHeight="12" x14ac:dyDescent="0.25"/>
  <cols>
    <col min="1" max="1" width="13.6640625" style="34" customWidth="1"/>
    <col min="2" max="2" width="30.6640625" style="34" customWidth="1"/>
    <col min="3" max="3" width="25.6640625" style="34" customWidth="1"/>
    <col min="4" max="4" width="9.44140625" style="34" customWidth="1"/>
    <col min="5" max="5" width="7.6640625" style="34" customWidth="1"/>
    <col min="6" max="6" width="8.44140625" style="34" bestFit="1" customWidth="1"/>
    <col min="7" max="8" width="7.6640625" style="34" customWidth="1"/>
    <col min="9" max="9" width="8.5546875" style="34" customWidth="1"/>
    <col min="10" max="10" width="7.6640625" style="34" customWidth="1"/>
    <col min="11" max="11" width="8.44140625" style="34" bestFit="1" customWidth="1"/>
    <col min="12" max="13" width="7.6640625" style="34" customWidth="1"/>
    <col min="14" max="14" width="10.6640625" style="34" customWidth="1"/>
    <col min="15" max="15" width="9.33203125" style="37" customWidth="1"/>
    <col min="16" max="16" width="8.44140625" style="37" bestFit="1" customWidth="1"/>
    <col min="17" max="18" width="7.6640625" style="37" customWidth="1"/>
    <col min="19" max="19" width="8.33203125" style="34" customWidth="1"/>
    <col min="20" max="20" width="7.6640625" style="34" customWidth="1"/>
    <col min="21" max="21" width="8.44140625" style="34" bestFit="1" customWidth="1"/>
    <col min="22" max="23" width="7.6640625" style="34" customWidth="1"/>
    <col min="24" max="24" width="8" style="34" customWidth="1"/>
    <col min="25" max="25" width="7.6640625" style="34" customWidth="1"/>
    <col min="26" max="26" width="8.44140625" style="34" bestFit="1" customWidth="1"/>
    <col min="27" max="28" width="7.6640625" style="34" customWidth="1"/>
    <col min="29" max="29" width="8.6640625" style="34" customWidth="1"/>
    <col min="30" max="16384" width="9.109375" style="34"/>
  </cols>
  <sheetData>
    <row r="1" spans="1:29" s="6" customFormat="1" ht="40.5" customHeight="1" x14ac:dyDescent="0.55000000000000004">
      <c r="A1" s="6" t="s">
        <v>121</v>
      </c>
      <c r="D1" s="7"/>
      <c r="E1" s="7"/>
      <c r="S1" s="6" t="s">
        <v>117</v>
      </c>
    </row>
    <row r="2" spans="1:29" s="6" customFormat="1" ht="40.5" customHeight="1" x14ac:dyDescent="0.55000000000000004">
      <c r="A2" s="6" t="s">
        <v>120</v>
      </c>
      <c r="D2" s="7"/>
      <c r="E2" s="7"/>
      <c r="S2" s="6" t="s">
        <v>116</v>
      </c>
    </row>
    <row r="3" spans="1:29" s="6" customFormat="1" ht="40.5" customHeight="1" x14ac:dyDescent="0.55000000000000004">
      <c r="A3" s="6" t="s">
        <v>151</v>
      </c>
      <c r="E3" s="7"/>
      <c r="F3" s="8"/>
      <c r="G3" s="8"/>
      <c r="H3" s="9"/>
      <c r="I3" s="9"/>
      <c r="J3" s="9"/>
      <c r="K3" s="8"/>
      <c r="N3" s="8"/>
      <c r="O3" s="8"/>
      <c r="P3" s="8"/>
      <c r="S3" s="8" t="s">
        <v>118</v>
      </c>
    </row>
    <row r="4" spans="1:29" s="6" customFormat="1" ht="40.5" customHeight="1" x14ac:dyDescent="0.55000000000000004">
      <c r="D4" s="7"/>
      <c r="E4" s="7"/>
      <c r="S4" s="6" t="s">
        <v>119</v>
      </c>
    </row>
    <row r="5" spans="1:29" s="6" customFormat="1" ht="40.5" customHeight="1" x14ac:dyDescent="0.55000000000000004"/>
    <row r="6" spans="1:29" s="61" customFormat="1" ht="40.5" customHeight="1" x14ac:dyDescent="0.65">
      <c r="A6" s="59" t="s">
        <v>16</v>
      </c>
      <c r="D6" s="60"/>
      <c r="E6" s="60"/>
      <c r="F6" s="60"/>
      <c r="G6" s="60"/>
      <c r="H6" s="60"/>
      <c r="I6" s="60"/>
      <c r="J6" s="62"/>
      <c r="K6" s="62"/>
      <c r="L6" s="62"/>
      <c r="M6" s="62"/>
    </row>
    <row r="7" spans="1:29" s="33" customFormat="1" ht="40.5" customHeight="1" x14ac:dyDescent="0.55000000000000004">
      <c r="A7" s="30"/>
      <c r="B7" s="30"/>
      <c r="C7" s="30"/>
      <c r="D7" s="30"/>
      <c r="E7" s="30"/>
      <c r="F7" s="30"/>
      <c r="G7" s="30"/>
      <c r="H7" s="30"/>
      <c r="I7" s="8"/>
      <c r="J7" s="8"/>
      <c r="K7" s="8"/>
      <c r="L7" s="8"/>
      <c r="M7" s="8"/>
      <c r="N7" s="8"/>
      <c r="O7" s="57"/>
      <c r="P7" s="57"/>
      <c r="Q7" s="57"/>
      <c r="R7" s="57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9" s="30" customFormat="1" ht="80.099999999999994" customHeight="1" x14ac:dyDescent="0.55000000000000004">
      <c r="A8" s="32" t="s">
        <v>1</v>
      </c>
      <c r="B8" s="32" t="s">
        <v>2</v>
      </c>
      <c r="C8" s="32" t="s">
        <v>17</v>
      </c>
      <c r="D8" s="167" t="s">
        <v>3</v>
      </c>
      <c r="E8" s="167"/>
      <c r="F8" s="167"/>
      <c r="G8" s="167"/>
      <c r="H8" s="179"/>
      <c r="I8" s="180" t="s">
        <v>4</v>
      </c>
      <c r="J8" s="180"/>
      <c r="K8" s="180"/>
      <c r="L8" s="180"/>
      <c r="M8" s="181"/>
      <c r="N8" s="166" t="s">
        <v>152</v>
      </c>
      <c r="O8" s="166"/>
      <c r="P8" s="166"/>
      <c r="Q8" s="166"/>
      <c r="R8" s="182"/>
      <c r="S8" s="176" t="s">
        <v>5</v>
      </c>
      <c r="T8" s="176"/>
      <c r="U8" s="176"/>
      <c r="V8" s="176"/>
      <c r="W8" s="179"/>
      <c r="X8" s="178" t="s">
        <v>153</v>
      </c>
      <c r="Y8" s="178"/>
      <c r="Z8" s="178"/>
      <c r="AA8" s="178"/>
      <c r="AB8" s="178"/>
      <c r="AC8" s="39"/>
    </row>
    <row r="9" spans="1:29" s="44" customFormat="1" ht="39.9" customHeight="1" x14ac:dyDescent="0.25">
      <c r="A9" s="172" t="s">
        <v>156</v>
      </c>
      <c r="B9" s="172"/>
      <c r="C9" s="172"/>
      <c r="D9" s="19">
        <v>45530</v>
      </c>
      <c r="E9" s="19">
        <v>45537</v>
      </c>
      <c r="F9" s="19">
        <v>45544</v>
      </c>
      <c r="G9" s="19"/>
      <c r="H9" s="19"/>
      <c r="I9" s="70">
        <v>45530</v>
      </c>
      <c r="J9" s="19">
        <v>45537</v>
      </c>
      <c r="K9" s="70">
        <v>45544</v>
      </c>
      <c r="L9" s="70"/>
      <c r="M9" s="70"/>
      <c r="N9" s="19">
        <v>45530</v>
      </c>
      <c r="O9" s="19">
        <v>45537</v>
      </c>
      <c r="P9" s="19">
        <v>45544</v>
      </c>
      <c r="Q9" s="19"/>
      <c r="R9" s="19"/>
      <c r="S9" s="19">
        <v>45530</v>
      </c>
      <c r="T9" s="19">
        <v>45537</v>
      </c>
      <c r="U9" s="19">
        <v>45544</v>
      </c>
      <c r="V9" s="19"/>
      <c r="W9" s="19"/>
      <c r="X9" s="19">
        <v>45530</v>
      </c>
      <c r="Y9" s="19">
        <v>45537</v>
      </c>
      <c r="Z9" s="19">
        <v>45544</v>
      </c>
      <c r="AA9" s="19">
        <v>45551</v>
      </c>
      <c r="AB9" s="19"/>
      <c r="AC9" s="43"/>
    </row>
    <row r="10" spans="1:29" s="46" customFormat="1" ht="39.9" customHeight="1" x14ac:dyDescent="0.25">
      <c r="A10" s="21" t="s">
        <v>18</v>
      </c>
      <c r="B10" s="21" t="s">
        <v>157</v>
      </c>
      <c r="C10" s="21" t="s">
        <v>141</v>
      </c>
      <c r="D10" s="42">
        <v>19.3</v>
      </c>
      <c r="E10" s="22">
        <v>20.399999999999999</v>
      </c>
      <c r="F10" s="22">
        <v>21.4</v>
      </c>
      <c r="G10" s="22"/>
      <c r="H10" s="22"/>
      <c r="I10" s="49">
        <f>D10*0.85</f>
        <v>16.405000000000001</v>
      </c>
      <c r="J10" s="49">
        <f>E10*0.85</f>
        <v>17.34</v>
      </c>
      <c r="K10" s="49">
        <f>F10*0.85</f>
        <v>18.189999999999998</v>
      </c>
      <c r="L10" s="49"/>
      <c r="M10" s="49"/>
      <c r="N10" s="41">
        <v>7.89</v>
      </c>
      <c r="O10" s="23">
        <v>6.17</v>
      </c>
      <c r="P10" s="23">
        <v>4.9800000000000004</v>
      </c>
      <c r="Q10" s="23"/>
      <c r="R10" s="23"/>
      <c r="S10" s="41">
        <v>3.18</v>
      </c>
      <c r="T10" s="23">
        <v>3.29</v>
      </c>
      <c r="U10" s="23">
        <v>3.43</v>
      </c>
      <c r="V10" s="23"/>
      <c r="W10" s="23"/>
      <c r="X10" s="41">
        <v>1.88</v>
      </c>
      <c r="Y10" s="23">
        <v>1.65</v>
      </c>
      <c r="Z10" s="23">
        <v>1.96</v>
      </c>
      <c r="AA10" s="23"/>
      <c r="AB10" s="24"/>
      <c r="AC10" s="45"/>
    </row>
    <row r="11" spans="1:29" s="46" customFormat="1" ht="39.9" customHeight="1" x14ac:dyDescent="0.25">
      <c r="A11" s="21" t="s">
        <v>19</v>
      </c>
      <c r="B11" s="21" t="s">
        <v>20</v>
      </c>
      <c r="C11" s="21" t="s">
        <v>142</v>
      </c>
      <c r="D11" s="42">
        <v>17.899999999999999</v>
      </c>
      <c r="E11" s="22">
        <v>21.6</v>
      </c>
      <c r="F11" s="22">
        <v>20.7</v>
      </c>
      <c r="G11" s="22"/>
      <c r="H11" s="22"/>
      <c r="I11" s="49">
        <f t="shared" ref="I11:I16" si="0">D11*0.85</f>
        <v>15.214999999999998</v>
      </c>
      <c r="J11" s="49">
        <f t="shared" ref="J11:J16" si="1">E11*0.85</f>
        <v>18.36</v>
      </c>
      <c r="K11" s="49">
        <f t="shared" ref="K11:K16" si="2">F11*0.85</f>
        <v>17.594999999999999</v>
      </c>
      <c r="L11" s="49"/>
      <c r="M11" s="49"/>
      <c r="N11" s="41">
        <v>8.2799999999999994</v>
      </c>
      <c r="O11" s="23">
        <v>6.53</v>
      </c>
      <c r="P11" s="23">
        <v>5.37</v>
      </c>
      <c r="Q11" s="22"/>
      <c r="R11" s="22"/>
      <c r="S11" s="41">
        <v>3.11</v>
      </c>
      <c r="T11" s="23">
        <v>3.27</v>
      </c>
      <c r="U11" s="23">
        <v>3.31</v>
      </c>
      <c r="V11" s="22"/>
      <c r="W11" s="22"/>
      <c r="X11" s="41">
        <v>1.78</v>
      </c>
      <c r="Y11" s="23">
        <v>1.85</v>
      </c>
      <c r="Z11" s="23">
        <v>2.0699999999999998</v>
      </c>
      <c r="AA11" s="22"/>
      <c r="AB11" s="24"/>
      <c r="AC11" s="47"/>
    </row>
    <row r="12" spans="1:29" s="46" customFormat="1" ht="39.9" customHeight="1" x14ac:dyDescent="0.25">
      <c r="A12" s="21" t="s">
        <v>21</v>
      </c>
      <c r="B12" s="21" t="s">
        <v>158</v>
      </c>
      <c r="C12" s="21" t="s">
        <v>143</v>
      </c>
      <c r="D12" s="42">
        <v>16.600000000000001</v>
      </c>
      <c r="E12" s="22">
        <v>19.5</v>
      </c>
      <c r="F12" s="50">
        <v>18.899999999999999</v>
      </c>
      <c r="G12" s="22"/>
      <c r="H12" s="22"/>
      <c r="I12" s="49">
        <f t="shared" si="0"/>
        <v>14.110000000000001</v>
      </c>
      <c r="J12" s="49">
        <f t="shared" si="1"/>
        <v>16.574999999999999</v>
      </c>
      <c r="K12" s="49">
        <f t="shared" si="2"/>
        <v>16.064999999999998</v>
      </c>
      <c r="L12" s="49"/>
      <c r="M12" s="49"/>
      <c r="N12" s="41">
        <v>8.66</v>
      </c>
      <c r="O12" s="23">
        <v>7</v>
      </c>
      <c r="P12" s="54">
        <v>5.7</v>
      </c>
      <c r="Q12" s="22"/>
      <c r="R12" s="22"/>
      <c r="S12" s="41">
        <v>2.99</v>
      </c>
      <c r="T12" s="23">
        <v>3.19</v>
      </c>
      <c r="U12" s="50">
        <v>3.26</v>
      </c>
      <c r="V12" s="22"/>
      <c r="W12" s="22"/>
      <c r="X12" s="41">
        <v>1.5</v>
      </c>
      <c r="Y12" s="23">
        <v>1.56</v>
      </c>
      <c r="Z12" s="50">
        <v>1.82</v>
      </c>
      <c r="AA12" s="22"/>
      <c r="AB12" s="24"/>
      <c r="AC12" s="47"/>
    </row>
    <row r="13" spans="1:29" s="46" customFormat="1" ht="39.9" customHeight="1" x14ac:dyDescent="0.25">
      <c r="A13" s="21" t="s">
        <v>22</v>
      </c>
      <c r="B13" s="48" t="s">
        <v>159</v>
      </c>
      <c r="C13" s="21" t="s">
        <v>140</v>
      </c>
      <c r="D13" s="42">
        <v>18.8</v>
      </c>
      <c r="E13" s="22">
        <v>20.399999999999999</v>
      </c>
      <c r="F13" s="24">
        <v>21.8</v>
      </c>
      <c r="G13" s="22"/>
      <c r="H13" s="22"/>
      <c r="I13" s="49">
        <f t="shared" si="0"/>
        <v>15.98</v>
      </c>
      <c r="J13" s="49">
        <f t="shared" si="1"/>
        <v>17.34</v>
      </c>
      <c r="K13" s="49">
        <f t="shared" si="2"/>
        <v>18.53</v>
      </c>
      <c r="L13" s="49"/>
      <c r="M13" s="49"/>
      <c r="N13" s="41">
        <v>7.73</v>
      </c>
      <c r="O13" s="23">
        <v>6.42</v>
      </c>
      <c r="P13" s="24">
        <v>5.28</v>
      </c>
      <c r="Q13" s="22"/>
      <c r="R13" s="22"/>
      <c r="S13" s="41">
        <v>3.07</v>
      </c>
      <c r="T13" s="23">
        <v>3.15</v>
      </c>
      <c r="U13" s="24">
        <v>3.22</v>
      </c>
      <c r="V13" s="22"/>
      <c r="W13" s="22"/>
      <c r="X13" s="41">
        <v>1.67</v>
      </c>
      <c r="Y13" s="23">
        <v>1.68</v>
      </c>
      <c r="Z13" s="24">
        <v>1.68</v>
      </c>
      <c r="AA13" s="22"/>
      <c r="AB13" s="24"/>
      <c r="AC13" s="47"/>
    </row>
    <row r="14" spans="1:29" s="46" customFormat="1" ht="39.9" customHeight="1" x14ac:dyDescent="0.25">
      <c r="A14" s="21" t="s">
        <v>202</v>
      </c>
      <c r="B14" s="21" t="s">
        <v>160</v>
      </c>
      <c r="C14" s="21" t="s">
        <v>144</v>
      </c>
      <c r="D14" s="42">
        <v>15.2</v>
      </c>
      <c r="E14" s="42">
        <v>19.2</v>
      </c>
      <c r="F14" s="42">
        <v>18.899999999999999</v>
      </c>
      <c r="G14" s="117"/>
      <c r="H14" s="117"/>
      <c r="I14" s="49">
        <f t="shared" si="0"/>
        <v>12.92</v>
      </c>
      <c r="J14" s="49">
        <f t="shared" si="1"/>
        <v>16.32</v>
      </c>
      <c r="K14" s="49">
        <f t="shared" si="2"/>
        <v>16.064999999999998</v>
      </c>
      <c r="L14" s="126"/>
      <c r="M14" s="126"/>
      <c r="N14" s="41">
        <v>8.9600000000000009</v>
      </c>
      <c r="O14" s="41">
        <v>6.92</v>
      </c>
      <c r="P14" s="41">
        <v>4.72</v>
      </c>
      <c r="Q14" s="117"/>
      <c r="R14" s="117"/>
      <c r="S14" s="41">
        <v>3.15</v>
      </c>
      <c r="T14" s="41">
        <v>3.22</v>
      </c>
      <c r="U14" s="41">
        <v>3.45</v>
      </c>
      <c r="V14" s="117"/>
      <c r="W14" s="117"/>
      <c r="X14" s="41">
        <v>1.43</v>
      </c>
      <c r="Y14" s="41">
        <v>1.75</v>
      </c>
      <c r="Z14" s="41">
        <v>1.81</v>
      </c>
      <c r="AA14" s="41">
        <v>1.93</v>
      </c>
      <c r="AB14" s="117"/>
      <c r="AC14" s="45"/>
    </row>
    <row r="15" spans="1:29" s="55" customFormat="1" ht="39.9" customHeight="1" x14ac:dyDescent="0.25">
      <c r="A15" s="52" t="s">
        <v>23</v>
      </c>
      <c r="B15" s="52" t="s">
        <v>24</v>
      </c>
      <c r="C15" s="52" t="s">
        <v>145</v>
      </c>
      <c r="D15" s="42">
        <v>18.2</v>
      </c>
      <c r="E15" s="53">
        <v>20.5</v>
      </c>
      <c r="F15" s="53">
        <v>19.899999999999999</v>
      </c>
      <c r="G15" s="22"/>
      <c r="H15" s="22"/>
      <c r="I15" s="49">
        <f t="shared" si="0"/>
        <v>15.469999999999999</v>
      </c>
      <c r="J15" s="49">
        <f t="shared" si="1"/>
        <v>17.425000000000001</v>
      </c>
      <c r="K15" s="49">
        <f t="shared" si="2"/>
        <v>16.914999999999999</v>
      </c>
      <c r="L15" s="49"/>
      <c r="M15" s="49"/>
      <c r="N15" s="41">
        <v>7.07</v>
      </c>
      <c r="O15" s="54">
        <v>5.61</v>
      </c>
      <c r="P15" s="50">
        <v>4.68</v>
      </c>
      <c r="Q15" s="23"/>
      <c r="R15" s="23"/>
      <c r="S15" s="41">
        <v>3.15</v>
      </c>
      <c r="T15" s="54">
        <v>3.27</v>
      </c>
      <c r="U15" s="54">
        <v>3.33</v>
      </c>
      <c r="V15" s="23"/>
      <c r="W15" s="23"/>
      <c r="X15" s="41">
        <v>1.64</v>
      </c>
      <c r="Y15" s="54">
        <v>1.58</v>
      </c>
      <c r="Z15" s="50">
        <v>1.71</v>
      </c>
      <c r="AA15" s="23"/>
      <c r="AB15" s="54"/>
      <c r="AC15" s="45"/>
    </row>
    <row r="16" spans="1:29" s="56" customFormat="1" ht="39.9" customHeight="1" x14ac:dyDescent="0.25">
      <c r="A16" s="21" t="s">
        <v>25</v>
      </c>
      <c r="B16" s="21" t="s">
        <v>26</v>
      </c>
      <c r="C16" s="21" t="s">
        <v>146</v>
      </c>
      <c r="D16" s="42">
        <v>17.399999999999999</v>
      </c>
      <c r="E16" s="42">
        <v>20.3</v>
      </c>
      <c r="F16" s="53">
        <v>20.399999999999999</v>
      </c>
      <c r="G16" s="22"/>
      <c r="H16" s="22"/>
      <c r="I16" s="49">
        <f t="shared" si="0"/>
        <v>14.79</v>
      </c>
      <c r="J16" s="49">
        <f t="shared" si="1"/>
        <v>17.254999999999999</v>
      </c>
      <c r="K16" s="49">
        <f t="shared" si="2"/>
        <v>17.34</v>
      </c>
      <c r="L16" s="49"/>
      <c r="M16" s="49"/>
      <c r="N16" s="41">
        <v>7.6</v>
      </c>
      <c r="O16" s="41">
        <v>5.56</v>
      </c>
      <c r="P16" s="41">
        <v>5.12</v>
      </c>
      <c r="Q16" s="22"/>
      <c r="R16" s="22"/>
      <c r="S16" s="41" t="s">
        <v>206</v>
      </c>
      <c r="T16" s="41">
        <v>3.33</v>
      </c>
      <c r="U16" s="41">
        <v>3.32</v>
      </c>
      <c r="V16" s="22"/>
      <c r="W16" s="22"/>
      <c r="X16" s="41">
        <v>1.47</v>
      </c>
      <c r="Y16" s="41">
        <v>1.38</v>
      </c>
      <c r="Z16" s="41">
        <v>1.74</v>
      </c>
      <c r="AA16" s="22"/>
      <c r="AB16" s="24"/>
      <c r="AC16" s="47"/>
    </row>
    <row r="17" spans="1:29" s="125" customFormat="1" ht="39.9" customHeight="1" x14ac:dyDescent="0.25">
      <c r="A17" s="48"/>
      <c r="B17" s="177" t="s">
        <v>15</v>
      </c>
      <c r="C17" s="169"/>
      <c r="D17" s="122">
        <f t="shared" ref="D17:AB17" si="3">AVERAGE(D10:D16)</f>
        <v>17.62857142857143</v>
      </c>
      <c r="E17" s="122">
        <f t="shared" si="3"/>
        <v>20.271428571428572</v>
      </c>
      <c r="F17" s="122">
        <f t="shared" si="3"/>
        <v>20.285714285714285</v>
      </c>
      <c r="G17" s="122" t="e">
        <f t="shared" si="3"/>
        <v>#DIV/0!</v>
      </c>
      <c r="H17" s="122" t="e">
        <f t="shared" si="3"/>
        <v>#DIV/0!</v>
      </c>
      <c r="I17" s="122">
        <f t="shared" si="3"/>
        <v>14.984285714285713</v>
      </c>
      <c r="J17" s="122">
        <f t="shared" si="3"/>
        <v>17.230714285714285</v>
      </c>
      <c r="K17" s="122">
        <f t="shared" si="3"/>
        <v>17.24285714285714</v>
      </c>
      <c r="L17" s="122" t="e">
        <f t="shared" si="3"/>
        <v>#DIV/0!</v>
      </c>
      <c r="M17" s="122" t="e">
        <f t="shared" si="3"/>
        <v>#DIV/0!</v>
      </c>
      <c r="N17" s="123">
        <f t="shared" si="3"/>
        <v>8.0271428571428576</v>
      </c>
      <c r="O17" s="123">
        <f t="shared" si="3"/>
        <v>6.3157142857142858</v>
      </c>
      <c r="P17" s="123">
        <f t="shared" si="3"/>
        <v>5.1214285714285719</v>
      </c>
      <c r="Q17" s="123" t="e">
        <f t="shared" si="3"/>
        <v>#DIV/0!</v>
      </c>
      <c r="R17" s="123" t="e">
        <f t="shared" si="3"/>
        <v>#DIV/0!</v>
      </c>
      <c r="S17" s="123">
        <f t="shared" si="3"/>
        <v>3.1083333333333338</v>
      </c>
      <c r="T17" s="123">
        <f t="shared" si="3"/>
        <v>3.2457142857142856</v>
      </c>
      <c r="U17" s="123">
        <f t="shared" si="3"/>
        <v>3.3314285714285714</v>
      </c>
      <c r="V17" s="123" t="e">
        <f t="shared" si="3"/>
        <v>#DIV/0!</v>
      </c>
      <c r="W17" s="123" t="e">
        <f t="shared" si="3"/>
        <v>#DIV/0!</v>
      </c>
      <c r="X17" s="123">
        <f t="shared" si="3"/>
        <v>1.6242857142857143</v>
      </c>
      <c r="Y17" s="123">
        <f t="shared" si="3"/>
        <v>1.6357142857142857</v>
      </c>
      <c r="Z17" s="123">
        <f t="shared" si="3"/>
        <v>1.8271428571428572</v>
      </c>
      <c r="AA17" s="123">
        <f t="shared" si="3"/>
        <v>1.93</v>
      </c>
      <c r="AB17" s="123" t="e">
        <f t="shared" si="3"/>
        <v>#DIV/0!</v>
      </c>
      <c r="AC17" s="124"/>
    </row>
    <row r="18" spans="1:29" s="46" customFormat="1" ht="39.9" customHeight="1" x14ac:dyDescent="0.25">
      <c r="A18" s="21" t="s">
        <v>27</v>
      </c>
      <c r="B18" s="21" t="s">
        <v>7</v>
      </c>
      <c r="C18" s="21" t="s">
        <v>147</v>
      </c>
      <c r="D18" s="42">
        <v>16.2</v>
      </c>
      <c r="E18" s="42">
        <v>20.3</v>
      </c>
      <c r="F18" s="42">
        <v>20</v>
      </c>
      <c r="G18" s="117"/>
      <c r="H18" s="117"/>
      <c r="I18" s="49">
        <f t="shared" ref="I18:K19" si="4">D18*0.85</f>
        <v>13.77</v>
      </c>
      <c r="J18" s="49">
        <f t="shared" si="4"/>
        <v>17.254999999999999</v>
      </c>
      <c r="K18" s="49">
        <f t="shared" si="4"/>
        <v>17</v>
      </c>
      <c r="L18" s="126"/>
      <c r="M18" s="126"/>
      <c r="N18" s="41">
        <v>8.86</v>
      </c>
      <c r="O18" s="41">
        <v>5.76</v>
      </c>
      <c r="P18" s="41">
        <v>5.86</v>
      </c>
      <c r="Q18" s="117"/>
      <c r="R18" s="117"/>
      <c r="S18" s="41">
        <v>3.06</v>
      </c>
      <c r="T18" s="41">
        <v>3.3</v>
      </c>
      <c r="U18" s="41">
        <v>3.29</v>
      </c>
      <c r="V18" s="117"/>
      <c r="W18" s="117"/>
      <c r="X18" s="41">
        <v>1.53</v>
      </c>
      <c r="Y18" s="41">
        <v>1.73</v>
      </c>
      <c r="Z18" s="41">
        <v>2.0099999999999998</v>
      </c>
      <c r="AA18" s="117"/>
      <c r="AB18" s="117"/>
      <c r="AC18" s="45"/>
    </row>
    <row r="19" spans="1:29" s="46" customFormat="1" ht="39.9" customHeight="1" x14ac:dyDescent="0.25">
      <c r="A19" s="21" t="s">
        <v>28</v>
      </c>
      <c r="B19" s="21" t="s">
        <v>29</v>
      </c>
      <c r="C19" s="21" t="s">
        <v>148</v>
      </c>
      <c r="D19" s="42">
        <v>16.600000000000001</v>
      </c>
      <c r="E19" s="22">
        <v>15</v>
      </c>
      <c r="F19" s="22">
        <v>19.2</v>
      </c>
      <c r="G19" s="22"/>
      <c r="H19" s="22"/>
      <c r="I19" s="49">
        <f t="shared" si="4"/>
        <v>14.110000000000001</v>
      </c>
      <c r="J19" s="49">
        <f t="shared" ref="J19" si="5">E19*0.85</f>
        <v>12.75</v>
      </c>
      <c r="K19" s="49">
        <f t="shared" ref="K19" si="6">F19*0.85</f>
        <v>16.32</v>
      </c>
      <c r="L19" s="49"/>
      <c r="M19" s="49"/>
      <c r="N19" s="41">
        <v>10.33</v>
      </c>
      <c r="O19" s="23">
        <v>10.45</v>
      </c>
      <c r="P19" s="23">
        <v>6.31</v>
      </c>
      <c r="Q19" s="23"/>
      <c r="R19" s="23"/>
      <c r="S19" s="41">
        <v>2.94</v>
      </c>
      <c r="T19" s="23">
        <v>2.99</v>
      </c>
      <c r="U19" s="23">
        <v>3.18</v>
      </c>
      <c r="V19" s="23"/>
      <c r="W19" s="23"/>
      <c r="X19" s="41">
        <v>1.7</v>
      </c>
      <c r="Y19" s="23">
        <v>1.73</v>
      </c>
      <c r="Z19" s="23">
        <v>1.93</v>
      </c>
      <c r="AA19" s="23"/>
      <c r="AB19" s="23"/>
      <c r="AC19" s="45"/>
    </row>
    <row r="20" spans="1:29" s="125" customFormat="1" ht="39.9" customHeight="1" x14ac:dyDescent="0.25">
      <c r="A20" s="48"/>
      <c r="B20" s="177" t="s">
        <v>15</v>
      </c>
      <c r="C20" s="169"/>
      <c r="D20" s="122">
        <f>AVERAGE(D10:D16,D18:D19)</f>
        <v>17.355555555555554</v>
      </c>
      <c r="E20" s="122">
        <f t="shared" ref="E20:AB20" si="7">AVERAGE(E10:E16,E18:E19)</f>
        <v>19.68888888888889</v>
      </c>
      <c r="F20" s="122">
        <f>AVERAGE(F10:F16,F18:F19)</f>
        <v>20.133333333333333</v>
      </c>
      <c r="G20" s="122" t="e">
        <f t="shared" ref="G20:H20" si="8">AVERAGE(G10:G16,G18:G19)</f>
        <v>#DIV/0!</v>
      </c>
      <c r="H20" s="122" t="e">
        <f t="shared" si="8"/>
        <v>#DIV/0!</v>
      </c>
      <c r="I20" s="122">
        <f t="shared" si="7"/>
        <v>14.752222222222221</v>
      </c>
      <c r="J20" s="122">
        <f t="shared" si="7"/>
        <v>16.735555555555557</v>
      </c>
      <c r="K20" s="122">
        <f t="shared" si="7"/>
        <v>17.11333333333333</v>
      </c>
      <c r="L20" s="122" t="e">
        <f t="shared" si="7"/>
        <v>#DIV/0!</v>
      </c>
      <c r="M20" s="122" t="e">
        <f t="shared" si="7"/>
        <v>#DIV/0!</v>
      </c>
      <c r="N20" s="123">
        <f t="shared" si="7"/>
        <v>8.3755555555555574</v>
      </c>
      <c r="O20" s="123">
        <f t="shared" si="7"/>
        <v>6.7133333333333338</v>
      </c>
      <c r="P20" s="123">
        <f t="shared" si="7"/>
        <v>5.3355555555555556</v>
      </c>
      <c r="Q20" s="123" t="e">
        <f t="shared" si="7"/>
        <v>#DIV/0!</v>
      </c>
      <c r="R20" s="123" t="e">
        <f t="shared" si="7"/>
        <v>#DIV/0!</v>
      </c>
      <c r="S20" s="123">
        <f t="shared" si="7"/>
        <v>3.0812500000000003</v>
      </c>
      <c r="T20" s="123">
        <f t="shared" si="7"/>
        <v>3.2233333333333332</v>
      </c>
      <c r="U20" s="123">
        <f t="shared" si="7"/>
        <v>3.31</v>
      </c>
      <c r="V20" s="123" t="e">
        <f t="shared" si="7"/>
        <v>#DIV/0!</v>
      </c>
      <c r="W20" s="123" t="e">
        <f t="shared" si="7"/>
        <v>#DIV/0!</v>
      </c>
      <c r="X20" s="123">
        <f t="shared" si="7"/>
        <v>1.6222222222222222</v>
      </c>
      <c r="Y20" s="123">
        <f t="shared" si="7"/>
        <v>1.6566666666666667</v>
      </c>
      <c r="Z20" s="123">
        <f t="shared" si="7"/>
        <v>1.858888888888889</v>
      </c>
      <c r="AA20" s="123">
        <f t="shared" si="7"/>
        <v>1.93</v>
      </c>
      <c r="AB20" s="123" t="e">
        <f t="shared" si="7"/>
        <v>#DIV/0!</v>
      </c>
      <c r="AC20" s="124"/>
    </row>
    <row r="21" spans="1:29" ht="21" x14ac:dyDescent="0.4">
      <c r="D21" s="35"/>
      <c r="G21" s="36"/>
      <c r="H21" s="36"/>
      <c r="I21" s="33"/>
    </row>
    <row r="22" spans="1:29" x14ac:dyDescent="0.25">
      <c r="D22" s="35"/>
    </row>
    <row r="23" spans="1:29" x14ac:dyDescent="0.25">
      <c r="D23" s="38"/>
    </row>
    <row r="24" spans="1:29" x14ac:dyDescent="0.25">
      <c r="D24" s="38"/>
    </row>
    <row r="25" spans="1:29" x14ac:dyDescent="0.25">
      <c r="D25" s="38"/>
    </row>
    <row r="26" spans="1:29" x14ac:dyDescent="0.25">
      <c r="D26" s="38"/>
    </row>
    <row r="27" spans="1:29" x14ac:dyDescent="0.25">
      <c r="D27" s="38"/>
    </row>
    <row r="28" spans="1:29" x14ac:dyDescent="0.25">
      <c r="D28" s="38"/>
    </row>
  </sheetData>
  <mergeCells count="8">
    <mergeCell ref="B17:C17"/>
    <mergeCell ref="B20:C20"/>
    <mergeCell ref="X8:AB8"/>
    <mergeCell ref="D8:H8"/>
    <mergeCell ref="I8:M8"/>
    <mergeCell ref="N8:R8"/>
    <mergeCell ref="S8:W8"/>
    <mergeCell ref="A9:C9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 scaleWithDoc="0" alignWithMargins="0">
    <oddHeader>&amp;C&amp;"Arial Black,Normale"&amp;14CONTROLLO MATURAZIONE DELLE UVE 2024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7">
    <tabColor theme="6" tint="-0.499984740745262"/>
    <pageSetUpPr fitToPage="1"/>
  </sheetPr>
  <dimension ref="A1:AB17"/>
  <sheetViews>
    <sheetView zoomScale="60" zoomScaleNormal="60" workbookViewId="0">
      <selection activeCell="K19" sqref="K19"/>
    </sheetView>
  </sheetViews>
  <sheetFormatPr defaultColWidth="9.109375" defaultRowHeight="15.6" x14ac:dyDescent="0.3"/>
  <cols>
    <col min="1" max="1" width="13.6640625" style="3" customWidth="1"/>
    <col min="2" max="3" width="25.6640625" style="3" customWidth="1"/>
    <col min="4" max="4" width="9.6640625" style="3" customWidth="1"/>
    <col min="5" max="5" width="7.6640625" style="3" customWidth="1"/>
    <col min="6" max="7" width="8.44140625" style="3" bestFit="1" customWidth="1"/>
    <col min="8" max="8" width="7.6640625" style="3" customWidth="1"/>
    <col min="9" max="9" width="9.6640625" style="3" customWidth="1"/>
    <col min="10" max="10" width="7.6640625" style="3" customWidth="1"/>
    <col min="11" max="12" width="8.44140625" style="3" bestFit="1" customWidth="1"/>
    <col min="13" max="13" width="7.6640625" style="3" customWidth="1"/>
    <col min="14" max="14" width="8.88671875" style="3" customWidth="1"/>
    <col min="15" max="15" width="7.6640625" style="3" customWidth="1"/>
    <col min="16" max="17" width="8.44140625" style="3" bestFit="1" customWidth="1"/>
    <col min="18" max="18" width="7.6640625" style="3" customWidth="1"/>
    <col min="19" max="19" width="8.33203125" style="3" customWidth="1"/>
    <col min="20" max="20" width="7.6640625" style="3" customWidth="1"/>
    <col min="21" max="22" width="8.44140625" style="3" bestFit="1" customWidth="1"/>
    <col min="23" max="23" width="7.6640625" style="3" customWidth="1"/>
    <col min="24" max="24" width="8.33203125" style="3" customWidth="1"/>
    <col min="25" max="25" width="7.6640625" style="3" customWidth="1"/>
    <col min="26" max="27" width="8.44140625" style="3" bestFit="1" customWidth="1"/>
    <col min="28" max="28" width="7.6640625" style="3" customWidth="1"/>
    <col min="29" max="16384" width="9.109375" style="3"/>
  </cols>
  <sheetData>
    <row r="1" spans="1:28" s="30" customFormat="1" ht="40.5" customHeight="1" x14ac:dyDescent="0.55000000000000004">
      <c r="A1" s="6" t="s">
        <v>121</v>
      </c>
      <c r="B1" s="6"/>
      <c r="C1" s="6"/>
      <c r="D1" s="7"/>
      <c r="E1" s="7"/>
      <c r="F1" s="6"/>
      <c r="G1" s="6"/>
      <c r="H1" s="6"/>
      <c r="I1" s="6"/>
      <c r="J1" s="6"/>
      <c r="K1" s="6"/>
      <c r="L1" s="6"/>
      <c r="M1" s="6"/>
      <c r="O1" s="6"/>
      <c r="P1" s="6"/>
      <c r="Q1" s="6"/>
      <c r="R1" s="6"/>
      <c r="S1" s="6" t="s">
        <v>117</v>
      </c>
    </row>
    <row r="2" spans="1:28" s="30" customFormat="1" ht="40.5" customHeight="1" x14ac:dyDescent="0.55000000000000004">
      <c r="A2" s="6" t="s">
        <v>120</v>
      </c>
      <c r="B2" s="6"/>
      <c r="C2" s="6"/>
      <c r="D2" s="7"/>
      <c r="E2" s="7"/>
      <c r="F2" s="6"/>
      <c r="G2" s="6"/>
      <c r="H2" s="6"/>
      <c r="I2" s="6"/>
      <c r="J2" s="6"/>
      <c r="K2" s="6"/>
      <c r="L2" s="6"/>
      <c r="M2" s="6"/>
      <c r="O2" s="6"/>
      <c r="P2" s="6"/>
      <c r="Q2" s="6"/>
      <c r="R2" s="6"/>
      <c r="S2" s="6" t="s">
        <v>116</v>
      </c>
    </row>
    <row r="3" spans="1:28" s="30" customFormat="1" ht="40.5" customHeight="1" x14ac:dyDescent="0.55000000000000004">
      <c r="A3" s="6" t="s">
        <v>151</v>
      </c>
      <c r="B3" s="6"/>
      <c r="C3" s="6"/>
      <c r="D3" s="6"/>
      <c r="E3" s="7"/>
      <c r="F3" s="8"/>
      <c r="G3" s="8"/>
      <c r="H3" s="8"/>
      <c r="I3" s="8"/>
      <c r="J3" s="8"/>
      <c r="K3" s="8"/>
      <c r="L3" s="8"/>
      <c r="M3" s="8"/>
      <c r="O3" s="6"/>
      <c r="P3" s="6"/>
      <c r="Q3" s="6"/>
      <c r="R3" s="6"/>
      <c r="S3" s="8" t="s">
        <v>118</v>
      </c>
    </row>
    <row r="4" spans="1:28" s="30" customFormat="1" ht="40.5" customHeight="1" x14ac:dyDescent="0.55000000000000004">
      <c r="B4" s="6"/>
      <c r="C4" s="6"/>
      <c r="D4" s="7"/>
      <c r="E4" s="7"/>
      <c r="F4" s="6"/>
      <c r="G4" s="6"/>
      <c r="H4" s="6"/>
      <c r="I4" s="6"/>
      <c r="J4" s="6"/>
      <c r="K4" s="6"/>
      <c r="L4" s="6"/>
      <c r="M4" s="6"/>
      <c r="O4" s="6"/>
      <c r="P4" s="6"/>
      <c r="Q4" s="6"/>
      <c r="R4" s="6"/>
      <c r="S4" s="6" t="s">
        <v>119</v>
      </c>
    </row>
    <row r="5" spans="1:28" s="30" customFormat="1" ht="40.5" customHeight="1" x14ac:dyDescent="0.55000000000000004">
      <c r="B5" s="6"/>
      <c r="C5" s="6"/>
      <c r="D5" s="6"/>
      <c r="E5" s="6"/>
      <c r="F5" s="7"/>
      <c r="G5" s="7"/>
      <c r="H5" s="7"/>
      <c r="I5" s="7"/>
      <c r="J5" s="7"/>
      <c r="K5" s="7"/>
      <c r="L5" s="7"/>
      <c r="M5" s="7"/>
      <c r="N5" s="6"/>
      <c r="O5" s="31"/>
      <c r="P5" s="31"/>
      <c r="Q5" s="31"/>
      <c r="R5" s="31"/>
    </row>
    <row r="6" spans="1:28" s="61" customFormat="1" ht="40.5" customHeight="1" x14ac:dyDescent="0.65">
      <c r="A6" s="59" t="s">
        <v>132</v>
      </c>
      <c r="B6" s="59"/>
      <c r="C6" s="59"/>
      <c r="D6" s="59"/>
      <c r="E6" s="59"/>
      <c r="F6" s="63"/>
      <c r="G6" s="63"/>
      <c r="H6" s="63"/>
      <c r="I6" s="63"/>
      <c r="J6" s="63"/>
      <c r="K6" s="59"/>
      <c r="L6" s="59"/>
      <c r="M6" s="59"/>
      <c r="N6" s="65"/>
      <c r="O6" s="65"/>
    </row>
    <row r="7" spans="1:28" s="30" customFormat="1" ht="40.5" customHeight="1" x14ac:dyDescent="0.55000000000000004">
      <c r="A7" s="6"/>
      <c r="B7" s="6"/>
      <c r="C7" s="6"/>
      <c r="D7" s="6"/>
      <c r="E7" s="6"/>
      <c r="F7" s="7"/>
      <c r="G7" s="7"/>
      <c r="H7" s="7"/>
      <c r="I7" s="7"/>
      <c r="J7" s="7"/>
      <c r="K7" s="6"/>
      <c r="L7" s="6"/>
      <c r="M7" s="6"/>
      <c r="N7" s="31"/>
      <c r="O7" s="31"/>
    </row>
    <row r="8" spans="1:28" s="30" customFormat="1" ht="80.099999999999994" customHeight="1" x14ac:dyDescent="0.55000000000000004">
      <c r="A8" s="32" t="s">
        <v>1</v>
      </c>
      <c r="B8" s="32" t="s">
        <v>2</v>
      </c>
      <c r="C8" s="32" t="s">
        <v>17</v>
      </c>
      <c r="D8" s="167" t="s">
        <v>3</v>
      </c>
      <c r="E8" s="167"/>
      <c r="F8" s="167"/>
      <c r="G8" s="179"/>
      <c r="H8" s="179"/>
      <c r="I8" s="173" t="s">
        <v>4</v>
      </c>
      <c r="J8" s="173"/>
      <c r="K8" s="173"/>
      <c r="L8" s="179"/>
      <c r="M8" s="179"/>
      <c r="N8" s="166" t="s">
        <v>152</v>
      </c>
      <c r="O8" s="182"/>
      <c r="P8" s="182"/>
      <c r="Q8" s="182"/>
      <c r="R8" s="182"/>
      <c r="S8" s="176" t="s">
        <v>5</v>
      </c>
      <c r="T8" s="176"/>
      <c r="U8" s="176"/>
      <c r="V8" s="179"/>
      <c r="W8" s="179"/>
      <c r="X8" s="166" t="s">
        <v>173</v>
      </c>
      <c r="Y8" s="182"/>
      <c r="Z8" s="182"/>
      <c r="AA8" s="182"/>
      <c r="AB8" s="182"/>
    </row>
    <row r="9" spans="1:28" s="18" customFormat="1" ht="39.9" customHeight="1" x14ac:dyDescent="0.45">
      <c r="A9" s="172" t="s">
        <v>156</v>
      </c>
      <c r="B9" s="172"/>
      <c r="C9" s="172"/>
      <c r="D9" s="19">
        <v>45530</v>
      </c>
      <c r="E9" s="14">
        <v>45537</v>
      </c>
      <c r="F9" s="19">
        <v>45544</v>
      </c>
      <c r="G9" s="19"/>
      <c r="H9" s="19"/>
      <c r="I9" s="19">
        <v>45530</v>
      </c>
      <c r="J9" s="14">
        <v>45537</v>
      </c>
      <c r="K9" s="19">
        <v>45544</v>
      </c>
      <c r="L9" s="19"/>
      <c r="M9" s="19"/>
      <c r="N9" s="19">
        <v>45530</v>
      </c>
      <c r="O9" s="14">
        <v>45537</v>
      </c>
      <c r="P9" s="19">
        <v>45544</v>
      </c>
      <c r="Q9" s="19"/>
      <c r="R9" s="19"/>
      <c r="S9" s="19">
        <v>45530</v>
      </c>
      <c r="T9" s="14">
        <v>45537</v>
      </c>
      <c r="U9" s="19">
        <v>45544</v>
      </c>
      <c r="V9" s="19"/>
      <c r="W9" s="19"/>
      <c r="X9" s="19">
        <v>45530</v>
      </c>
      <c r="Y9" s="14">
        <v>45537</v>
      </c>
      <c r="Z9" s="19">
        <v>45544</v>
      </c>
      <c r="AA9" s="19"/>
      <c r="AB9" s="19"/>
    </row>
    <row r="10" spans="1:28" s="18" customFormat="1" ht="39.9" customHeight="1" x14ac:dyDescent="0.45">
      <c r="A10" s="21" t="s">
        <v>130</v>
      </c>
      <c r="B10" s="21" t="s">
        <v>106</v>
      </c>
      <c r="C10" s="21" t="s">
        <v>133</v>
      </c>
      <c r="D10" s="24">
        <v>18.2</v>
      </c>
      <c r="E10" s="22">
        <v>20.5</v>
      </c>
      <c r="F10" s="22">
        <v>21.7</v>
      </c>
      <c r="G10" s="22"/>
      <c r="H10" s="22"/>
      <c r="I10" s="22">
        <f t="shared" ref="I10:K11" si="0">D10*0.85</f>
        <v>15.469999999999999</v>
      </c>
      <c r="J10" s="22">
        <f t="shared" si="0"/>
        <v>17.425000000000001</v>
      </c>
      <c r="K10" s="22">
        <f t="shared" si="0"/>
        <v>18.445</v>
      </c>
      <c r="L10" s="22"/>
      <c r="M10" s="22"/>
      <c r="N10" s="23">
        <v>7.62</v>
      </c>
      <c r="O10" s="23">
        <v>6.2</v>
      </c>
      <c r="P10" s="23">
        <v>5.08</v>
      </c>
      <c r="Q10" s="23"/>
      <c r="R10" s="23"/>
      <c r="S10" s="24">
        <v>3.07</v>
      </c>
      <c r="T10" s="23">
        <v>3.15</v>
      </c>
      <c r="U10" s="23">
        <v>3.37</v>
      </c>
      <c r="V10" s="23"/>
      <c r="W10" s="23"/>
      <c r="X10" s="23">
        <v>1.56</v>
      </c>
      <c r="Y10" s="23">
        <v>2.4700000000000002</v>
      </c>
      <c r="Z10" s="23">
        <v>2.75</v>
      </c>
      <c r="AA10" s="23"/>
      <c r="AB10" s="24"/>
    </row>
    <row r="11" spans="1:28" s="18" customFormat="1" ht="39.9" customHeight="1" x14ac:dyDescent="0.45">
      <c r="A11" s="21" t="s">
        <v>131</v>
      </c>
      <c r="B11" s="21" t="s">
        <v>106</v>
      </c>
      <c r="C11" s="21" t="s">
        <v>150</v>
      </c>
      <c r="D11" s="22">
        <v>16.399999999999999</v>
      </c>
      <c r="E11" s="22">
        <v>18.7</v>
      </c>
      <c r="F11" s="22">
        <v>18.899999999999999</v>
      </c>
      <c r="G11" s="22"/>
      <c r="H11" s="22"/>
      <c r="I11" s="22">
        <f t="shared" si="0"/>
        <v>13.939999999999998</v>
      </c>
      <c r="J11" s="22">
        <f t="shared" ref="J11" si="1">E11*0.85</f>
        <v>15.895</v>
      </c>
      <c r="K11" s="22">
        <f t="shared" ref="K11" si="2">F11*0.85</f>
        <v>16.064999999999998</v>
      </c>
      <c r="L11" s="22"/>
      <c r="M11" s="22"/>
      <c r="N11" s="23">
        <v>9.27</v>
      </c>
      <c r="O11" s="23">
        <v>7.22</v>
      </c>
      <c r="P11" s="23">
        <v>5.62</v>
      </c>
      <c r="Q11" s="23"/>
      <c r="R11" s="23"/>
      <c r="S11" s="23">
        <v>2.94</v>
      </c>
      <c r="T11" s="23">
        <v>3.1</v>
      </c>
      <c r="U11" s="23">
        <v>3.1</v>
      </c>
      <c r="V11" s="23"/>
      <c r="W11" s="23"/>
      <c r="X11" s="23">
        <v>2.25</v>
      </c>
      <c r="Y11" s="23">
        <v>2.4300000000000002</v>
      </c>
      <c r="Z11" s="23">
        <v>2.5099999999999998</v>
      </c>
      <c r="AA11" s="23"/>
      <c r="AB11" s="23"/>
    </row>
    <row r="12" spans="1:28" s="18" customFormat="1" ht="39.9" customHeight="1" x14ac:dyDescent="0.45">
      <c r="A12" s="168" t="s">
        <v>15</v>
      </c>
      <c r="B12" s="168"/>
      <c r="C12" s="66"/>
      <c r="D12" s="25">
        <f t="shared" ref="D12:AA12" si="3">AVERAGE(D10:D11)</f>
        <v>17.299999999999997</v>
      </c>
      <c r="E12" s="25">
        <f t="shared" si="3"/>
        <v>19.600000000000001</v>
      </c>
      <c r="F12" s="25">
        <f t="shared" si="3"/>
        <v>20.299999999999997</v>
      </c>
      <c r="G12" s="25" t="e">
        <f t="shared" si="3"/>
        <v>#DIV/0!</v>
      </c>
      <c r="H12" s="25"/>
      <c r="I12" s="25">
        <f t="shared" si="3"/>
        <v>14.704999999999998</v>
      </c>
      <c r="J12" s="25">
        <f t="shared" si="3"/>
        <v>16.66</v>
      </c>
      <c r="K12" s="25">
        <f t="shared" si="3"/>
        <v>17.254999999999999</v>
      </c>
      <c r="L12" s="25" t="e">
        <f t="shared" si="3"/>
        <v>#DIV/0!</v>
      </c>
      <c r="M12" s="25"/>
      <c r="N12" s="26">
        <f t="shared" si="3"/>
        <v>8.4450000000000003</v>
      </c>
      <c r="O12" s="26">
        <f t="shared" si="3"/>
        <v>6.71</v>
      </c>
      <c r="P12" s="26">
        <f t="shared" si="3"/>
        <v>5.35</v>
      </c>
      <c r="Q12" s="26" t="e">
        <f t="shared" si="3"/>
        <v>#DIV/0!</v>
      </c>
      <c r="R12" s="26"/>
      <c r="S12" s="26">
        <f t="shared" si="3"/>
        <v>3.0049999999999999</v>
      </c>
      <c r="T12" s="26">
        <f t="shared" si="3"/>
        <v>3.125</v>
      </c>
      <c r="U12" s="26">
        <f t="shared" si="3"/>
        <v>3.2350000000000003</v>
      </c>
      <c r="V12" s="26" t="e">
        <f t="shared" si="3"/>
        <v>#DIV/0!</v>
      </c>
      <c r="W12" s="26"/>
      <c r="X12" s="26">
        <f t="shared" si="3"/>
        <v>1.905</v>
      </c>
      <c r="Y12" s="26">
        <f t="shared" si="3"/>
        <v>2.4500000000000002</v>
      </c>
      <c r="Z12" s="26">
        <f t="shared" si="3"/>
        <v>2.63</v>
      </c>
      <c r="AA12" s="26" t="e">
        <f t="shared" si="3"/>
        <v>#DIV/0!</v>
      </c>
      <c r="AB12" s="26"/>
    </row>
    <row r="13" spans="1:28" x14ac:dyDescent="0.3">
      <c r="J13" s="4"/>
      <c r="K13" s="4"/>
      <c r="L13" s="4"/>
      <c r="M13" s="4"/>
    </row>
    <row r="14" spans="1:28" x14ac:dyDescent="0.3">
      <c r="J14" s="4"/>
      <c r="K14" s="4"/>
      <c r="L14" s="4"/>
      <c r="M14" s="4"/>
    </row>
    <row r="15" spans="1:28" x14ac:dyDescent="0.3">
      <c r="J15" s="4"/>
      <c r="K15" s="4"/>
      <c r="L15" s="4"/>
      <c r="M15" s="4"/>
    </row>
    <row r="16" spans="1:28" x14ac:dyDescent="0.3">
      <c r="J16" s="5"/>
      <c r="K16" s="5"/>
      <c r="L16" s="5"/>
      <c r="M16" s="5"/>
    </row>
    <row r="17" spans="10:13" x14ac:dyDescent="0.3">
      <c r="J17" s="5"/>
      <c r="K17" s="5"/>
      <c r="L17" s="5"/>
      <c r="M17" s="5"/>
    </row>
  </sheetData>
  <mergeCells count="7">
    <mergeCell ref="S8:W8"/>
    <mergeCell ref="X8:AB8"/>
    <mergeCell ref="A12:B12"/>
    <mergeCell ref="A9:C9"/>
    <mergeCell ref="D8:H8"/>
    <mergeCell ref="I8:M8"/>
    <mergeCell ref="N8:R8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 scaleWithDoc="0" alignWithMargins="0">
    <oddHeader>&amp;C&amp;"Arial Black,Normale"&amp;14CONTROLLO MATURAZIONE DELLE UVE 2024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5">
    <tabColor indexed="16"/>
  </sheetPr>
  <dimension ref="A1:S14"/>
  <sheetViews>
    <sheetView topLeftCell="A3" zoomScale="55" zoomScaleNormal="55" zoomScalePageLayoutView="50" workbookViewId="0">
      <selection activeCell="B6" sqref="B6"/>
    </sheetView>
  </sheetViews>
  <sheetFormatPr defaultColWidth="9.109375" defaultRowHeight="13.8" x14ac:dyDescent="0.3"/>
  <cols>
    <col min="1" max="1" width="13.6640625" style="27" customWidth="1"/>
    <col min="2" max="3" width="25.6640625" style="27" customWidth="1"/>
    <col min="4" max="18" width="12.6640625" style="27" customWidth="1"/>
    <col min="19" max="16384" width="9.109375" style="27"/>
  </cols>
  <sheetData>
    <row r="1" spans="1:19" s="30" customFormat="1" ht="40.5" customHeight="1" x14ac:dyDescent="0.55000000000000004">
      <c r="A1" s="6" t="s">
        <v>123</v>
      </c>
      <c r="B1" s="6"/>
      <c r="C1" s="7"/>
      <c r="D1" s="7"/>
      <c r="E1" s="6"/>
      <c r="F1" s="6"/>
      <c r="G1" s="6"/>
      <c r="I1" s="6"/>
      <c r="K1" s="6"/>
      <c r="L1" s="6"/>
      <c r="M1" s="6" t="s">
        <v>117</v>
      </c>
      <c r="N1" s="6"/>
      <c r="O1" s="6"/>
    </row>
    <row r="2" spans="1:19" s="30" customFormat="1" ht="40.5" customHeight="1" x14ac:dyDescent="0.55000000000000004">
      <c r="A2" s="6" t="s">
        <v>120</v>
      </c>
      <c r="B2" s="6"/>
      <c r="C2" s="7"/>
      <c r="D2" s="7"/>
      <c r="E2" s="6"/>
      <c r="F2" s="6"/>
      <c r="G2" s="6"/>
      <c r="I2" s="6"/>
      <c r="K2" s="6"/>
      <c r="L2" s="6"/>
      <c r="M2" s="6" t="s">
        <v>116</v>
      </c>
      <c r="N2" s="6"/>
      <c r="O2" s="6"/>
    </row>
    <row r="3" spans="1:19" s="30" customFormat="1" ht="40.5" customHeight="1" x14ac:dyDescent="0.55000000000000004">
      <c r="A3" s="6" t="s">
        <v>151</v>
      </c>
      <c r="B3" s="6"/>
      <c r="C3" s="6"/>
      <c r="D3" s="6"/>
      <c r="E3" s="8"/>
      <c r="F3" s="8"/>
      <c r="G3" s="8"/>
      <c r="I3" s="8"/>
      <c r="K3" s="6"/>
      <c r="L3" s="6"/>
      <c r="M3" s="8" t="s">
        <v>118</v>
      </c>
      <c r="N3" s="6"/>
      <c r="O3" s="6"/>
    </row>
    <row r="4" spans="1:19" s="30" customFormat="1" ht="40.5" customHeight="1" x14ac:dyDescent="0.55000000000000004">
      <c r="B4" s="6"/>
      <c r="C4" s="7"/>
      <c r="D4" s="7"/>
      <c r="E4" s="6"/>
      <c r="F4" s="6"/>
      <c r="G4" s="6"/>
      <c r="I4" s="6"/>
      <c r="K4" s="6"/>
      <c r="L4" s="6"/>
      <c r="M4" s="6" t="s">
        <v>119</v>
      </c>
      <c r="N4" s="6"/>
      <c r="O4" s="6"/>
    </row>
    <row r="5" spans="1:19" s="30" customFormat="1" ht="40.5" customHeight="1" x14ac:dyDescent="0.55000000000000004">
      <c r="A5" s="6"/>
      <c r="D5" s="6"/>
      <c r="E5" s="6"/>
      <c r="F5" s="6"/>
      <c r="G5" s="6"/>
      <c r="H5" s="7"/>
      <c r="I5" s="7"/>
    </row>
    <row r="6" spans="1:19" s="61" customFormat="1" ht="40.5" customHeight="1" x14ac:dyDescent="0.65">
      <c r="A6" s="59" t="s">
        <v>115</v>
      </c>
      <c r="B6" s="59"/>
      <c r="C6" s="59"/>
      <c r="D6" s="63"/>
      <c r="E6" s="63"/>
      <c r="F6" s="63"/>
    </row>
    <row r="7" spans="1:19" s="30" customFormat="1" ht="40.5" customHeight="1" x14ac:dyDescent="0.55000000000000004">
      <c r="A7" s="6"/>
      <c r="B7" s="6"/>
      <c r="C7" s="6"/>
      <c r="D7" s="8"/>
      <c r="E7" s="8"/>
      <c r="F7" s="8"/>
      <c r="G7" s="8"/>
      <c r="H7" s="8"/>
      <c r="I7" s="8"/>
    </row>
    <row r="8" spans="1:19" s="69" customFormat="1" ht="80.099999999999994" customHeight="1" x14ac:dyDescent="0.55000000000000004">
      <c r="A8" s="32" t="s">
        <v>1</v>
      </c>
      <c r="B8" s="32" t="s">
        <v>2</v>
      </c>
      <c r="C8" s="32" t="s">
        <v>17</v>
      </c>
      <c r="D8" s="167" t="s">
        <v>3</v>
      </c>
      <c r="E8" s="167"/>
      <c r="F8" s="167"/>
      <c r="G8" s="167" t="s">
        <v>4</v>
      </c>
      <c r="H8" s="167"/>
      <c r="I8" s="167"/>
      <c r="J8" s="166" t="s">
        <v>152</v>
      </c>
      <c r="K8" s="166"/>
      <c r="L8" s="166"/>
      <c r="M8" s="167" t="s">
        <v>5</v>
      </c>
      <c r="N8" s="167"/>
      <c r="O8" s="167"/>
      <c r="P8" s="166" t="s">
        <v>173</v>
      </c>
      <c r="Q8" s="166"/>
      <c r="R8" s="166"/>
    </row>
    <row r="9" spans="1:19" s="18" customFormat="1" ht="39.9" customHeight="1" x14ac:dyDescent="0.45">
      <c r="A9" s="172" t="s">
        <v>156</v>
      </c>
      <c r="B9" s="172"/>
      <c r="C9" s="172"/>
      <c r="D9" s="70">
        <v>45523</v>
      </c>
      <c r="E9" s="70">
        <v>45530</v>
      </c>
      <c r="F9" s="14">
        <v>45537</v>
      </c>
      <c r="G9" s="70">
        <v>45523</v>
      </c>
      <c r="H9" s="70">
        <v>45530</v>
      </c>
      <c r="I9" s="14">
        <v>45537</v>
      </c>
      <c r="J9" s="70">
        <v>45523</v>
      </c>
      <c r="K9" s="70">
        <v>45530</v>
      </c>
      <c r="L9" s="14">
        <v>45537</v>
      </c>
      <c r="M9" s="70">
        <v>45523</v>
      </c>
      <c r="N9" s="70">
        <v>45530</v>
      </c>
      <c r="O9" s="14">
        <v>45537</v>
      </c>
      <c r="P9" s="70">
        <v>45523</v>
      </c>
      <c r="Q9" s="70">
        <v>45530</v>
      </c>
      <c r="R9" s="14">
        <v>45537</v>
      </c>
    </row>
    <row r="10" spans="1:19" s="18" customFormat="1" ht="48" customHeight="1" x14ac:dyDescent="0.45">
      <c r="A10" s="21" t="s">
        <v>36</v>
      </c>
      <c r="B10" s="21" t="s">
        <v>7</v>
      </c>
      <c r="C10" s="71" t="s">
        <v>139</v>
      </c>
      <c r="D10" s="49">
        <v>19</v>
      </c>
      <c r="E10" s="49" t="s">
        <v>205</v>
      </c>
      <c r="F10" s="49" t="s">
        <v>205</v>
      </c>
      <c r="G10" s="49">
        <f>D10*0.85</f>
        <v>16.149999999999999</v>
      </c>
      <c r="H10" s="49" t="s">
        <v>205</v>
      </c>
      <c r="I10" s="49" t="s">
        <v>205</v>
      </c>
      <c r="J10" s="51">
        <v>7.78</v>
      </c>
      <c r="K10" s="51" t="s">
        <v>205</v>
      </c>
      <c r="L10" s="49" t="s">
        <v>205</v>
      </c>
      <c r="M10" s="51">
        <v>3.15</v>
      </c>
      <c r="N10" s="51" t="s">
        <v>205</v>
      </c>
      <c r="O10" s="49" t="s">
        <v>205</v>
      </c>
      <c r="P10" s="51">
        <v>1.33</v>
      </c>
      <c r="Q10" s="51" t="s">
        <v>205</v>
      </c>
      <c r="R10" s="49" t="s">
        <v>205</v>
      </c>
    </row>
    <row r="11" spans="1:19" s="18" customFormat="1" ht="39.9" customHeight="1" x14ac:dyDescent="0.45">
      <c r="A11" s="21" t="s">
        <v>37</v>
      </c>
      <c r="B11" s="21" t="s">
        <v>38</v>
      </c>
      <c r="C11" s="21"/>
      <c r="D11" s="22">
        <v>14</v>
      </c>
      <c r="E11" s="24">
        <v>18.3</v>
      </c>
      <c r="F11" s="49">
        <v>22.2</v>
      </c>
      <c r="G11" s="49">
        <f>D11*0.85</f>
        <v>11.9</v>
      </c>
      <c r="H11" s="49">
        <f>E11*0.85</f>
        <v>15.555</v>
      </c>
      <c r="I11" s="49">
        <f>F11*0.85</f>
        <v>18.869999999999997</v>
      </c>
      <c r="J11" s="23">
        <v>23.39</v>
      </c>
      <c r="K11" s="51">
        <v>13.7</v>
      </c>
      <c r="L11" s="51">
        <v>11.7</v>
      </c>
      <c r="M11" s="23">
        <v>2.5099999999999998</v>
      </c>
      <c r="N11" s="23">
        <v>2.91</v>
      </c>
      <c r="O11" s="23">
        <v>3.12</v>
      </c>
      <c r="P11" s="23">
        <v>1.02</v>
      </c>
      <c r="Q11" s="23">
        <v>1.1299999999999999</v>
      </c>
      <c r="R11" s="23">
        <v>1.43</v>
      </c>
    </row>
    <row r="12" spans="1:19" s="18" customFormat="1" ht="39.9" customHeight="1" x14ac:dyDescent="0.45">
      <c r="A12" s="21" t="s">
        <v>39</v>
      </c>
      <c r="B12" s="21" t="s">
        <v>40</v>
      </c>
      <c r="C12" s="21"/>
      <c r="D12" s="22" t="s">
        <v>204</v>
      </c>
      <c r="E12" s="22">
        <v>17.8</v>
      </c>
      <c r="F12" s="22">
        <v>20.6</v>
      </c>
      <c r="G12" s="22" t="s">
        <v>204</v>
      </c>
      <c r="H12" s="49">
        <f>E12*0.85</f>
        <v>15.13</v>
      </c>
      <c r="I12" s="49">
        <f>F12*0.85</f>
        <v>17.510000000000002</v>
      </c>
      <c r="J12" s="22" t="s">
        <v>204</v>
      </c>
      <c r="K12" s="23">
        <v>13.8</v>
      </c>
      <c r="L12" s="23">
        <v>10.43</v>
      </c>
      <c r="M12" s="22" t="s">
        <v>204</v>
      </c>
      <c r="N12" s="23">
        <v>2.96</v>
      </c>
      <c r="O12" s="23">
        <v>3.16</v>
      </c>
      <c r="P12" s="22" t="s">
        <v>204</v>
      </c>
      <c r="Q12" s="23">
        <v>1.23</v>
      </c>
      <c r="R12" s="23">
        <v>1.36</v>
      </c>
    </row>
    <row r="13" spans="1:19" s="15" customFormat="1" ht="39.9" customHeight="1" x14ac:dyDescent="0.45">
      <c r="A13" s="168" t="s">
        <v>15</v>
      </c>
      <c r="B13" s="168"/>
      <c r="C13" s="168"/>
      <c r="D13" s="25">
        <f>AVERAGE(D10:D12)</f>
        <v>16.5</v>
      </c>
      <c r="E13" s="25">
        <f>AVERAGE(E10:E12)</f>
        <v>18.05</v>
      </c>
      <c r="F13" s="25">
        <f>AVERAGE(F10:F12)</f>
        <v>21.4</v>
      </c>
      <c r="G13" s="25">
        <f t="shared" ref="G13:R13" si="0">AVERAGE(G10:G12)</f>
        <v>14.024999999999999</v>
      </c>
      <c r="H13" s="25">
        <f t="shared" si="0"/>
        <v>15.342500000000001</v>
      </c>
      <c r="I13" s="25">
        <f t="shared" si="0"/>
        <v>18.189999999999998</v>
      </c>
      <c r="J13" s="25">
        <f t="shared" si="0"/>
        <v>15.585000000000001</v>
      </c>
      <c r="K13" s="25">
        <f t="shared" si="0"/>
        <v>13.75</v>
      </c>
      <c r="L13" s="25">
        <f t="shared" si="0"/>
        <v>11.065</v>
      </c>
      <c r="M13" s="26">
        <f t="shared" si="0"/>
        <v>2.83</v>
      </c>
      <c r="N13" s="26">
        <f t="shared" si="0"/>
        <v>2.9350000000000001</v>
      </c>
      <c r="O13" s="26">
        <f t="shared" si="0"/>
        <v>3.14</v>
      </c>
      <c r="P13" s="26">
        <f t="shared" si="0"/>
        <v>1.175</v>
      </c>
      <c r="Q13" s="26">
        <f t="shared" si="0"/>
        <v>1.18</v>
      </c>
      <c r="R13" s="26">
        <f t="shared" si="0"/>
        <v>1.395</v>
      </c>
      <c r="S13" s="127"/>
    </row>
    <row r="14" spans="1:19" ht="15.6" x14ac:dyDescent="0.3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</sheetData>
  <mergeCells count="7">
    <mergeCell ref="A13:C13"/>
    <mergeCell ref="G8:I8"/>
    <mergeCell ref="J8:L8"/>
    <mergeCell ref="M8:O8"/>
    <mergeCell ref="P8:R8"/>
    <mergeCell ref="A9:C9"/>
    <mergeCell ref="D8:F8"/>
  </mergeCells>
  <phoneticPr fontId="21" type="noConversion"/>
  <printOptions horizontalCentered="1" verticalCentered="1"/>
  <pageMargins left="0.31496062992125984" right="0.11811023622047245" top="0.74803149606299213" bottom="0.74803149606299213" header="0.31496062992125984" footer="0.31496062992125984"/>
  <pageSetup paperSize="9" scale="45" orientation="landscape" r:id="rId1"/>
  <headerFooter scaleWithDoc="0" alignWithMargins="0">
    <oddHeader>&amp;C&amp;"Arial Black,Normale"&amp;14CONTROLLO MATURAZIONE DELLE UVE 2024</oddHeader>
    <oddFooter>&amp;L&amp;"Calibri Light,Normale"&amp;9*Valore di calcolo: °Brix*0,85
V = vendemmiato
n.p. = non pervenuto
Gr. = Grandinato&amp;C&amp;"Arial,Grassetto"&amp;12Enocontrol scarl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13</vt:i4>
      </vt:variant>
    </vt:vector>
  </HeadingPairs>
  <TitlesOfParts>
    <vt:vector size="30" baseType="lpstr">
      <vt:lpstr>CHARDONNAY</vt:lpstr>
      <vt:lpstr>SAUVIGNON</vt:lpstr>
      <vt:lpstr>FAVORITA</vt:lpstr>
      <vt:lpstr>ARNEIS</vt:lpstr>
      <vt:lpstr>Foglio1</vt:lpstr>
      <vt:lpstr>Foglio2</vt:lpstr>
      <vt:lpstr>Foglio3</vt:lpstr>
      <vt:lpstr>NASCETTA</vt:lpstr>
      <vt:lpstr>PINOT NERO</vt:lpstr>
      <vt:lpstr>DOLCETTO</vt:lpstr>
      <vt:lpstr>PELAVERGA</vt:lpstr>
      <vt:lpstr>FREISA</vt:lpstr>
      <vt:lpstr>BARBERA</vt:lpstr>
      <vt:lpstr>ROERO</vt:lpstr>
      <vt:lpstr>NEBBIOLO D'ALBA</vt:lpstr>
      <vt:lpstr>BARBARESCO</vt:lpstr>
      <vt:lpstr>BAROLO</vt:lpstr>
      <vt:lpstr>ARNEIS!Area_stampa</vt:lpstr>
      <vt:lpstr>BARBARESCO!Area_stampa</vt:lpstr>
      <vt:lpstr>BARBERA!Area_stampa</vt:lpstr>
      <vt:lpstr>BAROLO!Area_stampa</vt:lpstr>
      <vt:lpstr>CHARDONNAY!Area_stampa</vt:lpstr>
      <vt:lpstr>DOLCETTO!Area_stampa</vt:lpstr>
      <vt:lpstr>FAVORITA!Area_stampa</vt:lpstr>
      <vt:lpstr>FREISA!Area_stampa</vt:lpstr>
      <vt:lpstr>NASCETTA!Area_stampa</vt:lpstr>
      <vt:lpstr>'NEBBIOLO D''ALBA'!Area_stampa</vt:lpstr>
      <vt:lpstr>'PINOT NERO'!Area_stampa</vt:lpstr>
      <vt:lpstr>ROERO!Area_stampa</vt:lpstr>
      <vt:lpstr>SAUVIGNON!Area_stampa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</dc:creator>
  <cp:lastModifiedBy>Franco Alessandria</cp:lastModifiedBy>
  <cp:lastPrinted>2024-10-03T08:48:29Z</cp:lastPrinted>
  <dcterms:created xsi:type="dcterms:W3CDTF">2013-08-27T07:31:02Z</dcterms:created>
  <dcterms:modified xsi:type="dcterms:W3CDTF">2024-10-10T12:50:37Z</dcterms:modified>
</cp:coreProperties>
</file>